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5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олн.работы" sheetId="9" r:id="rId9"/>
  </sheets>
  <calcPr calcId="145621"/>
</workbook>
</file>

<file path=xl/calcChain.xml><?xml version="1.0" encoding="utf-8"?>
<calcChain xmlns="http://schemas.openxmlformats.org/spreadsheetml/2006/main">
  <c r="D10" i="4" l="1"/>
  <c r="D10" i="3"/>
  <c r="D44" i="6"/>
  <c r="D49" i="2"/>
  <c r="C49" i="2"/>
  <c r="D92" i="1"/>
  <c r="C92" i="1"/>
  <c r="D8" i="3" l="1"/>
  <c r="D8" i="4" l="1"/>
  <c r="D42" i="6"/>
  <c r="C42" i="6"/>
  <c r="C40" i="6"/>
  <c r="D45" i="2"/>
  <c r="C45" i="2"/>
  <c r="D80" i="1"/>
  <c r="C80" i="1"/>
  <c r="D6" i="3" l="1"/>
  <c r="D21" i="9"/>
  <c r="D38" i="6"/>
  <c r="C38" i="6"/>
  <c r="C37" i="6"/>
  <c r="D39" i="2"/>
  <c r="C39" i="2"/>
  <c r="D73" i="1"/>
  <c r="C73" i="1"/>
  <c r="C35" i="2" l="1"/>
  <c r="C67" i="1"/>
  <c r="D6" i="4" l="1"/>
  <c r="C17" i="9"/>
  <c r="C32" i="6"/>
  <c r="C60" i="1"/>
  <c r="C13" i="9" l="1"/>
  <c r="C30" i="6"/>
  <c r="C29" i="2"/>
  <c r="C54" i="1"/>
  <c r="C8" i="9" l="1"/>
  <c r="D8" i="9" s="1"/>
  <c r="D13" i="9" s="1"/>
  <c r="D15" i="9" s="1"/>
  <c r="D17" i="9" s="1"/>
  <c r="D19" i="9" s="1"/>
  <c r="C25" i="6"/>
  <c r="C49" i="1"/>
  <c r="C50" i="1" s="1"/>
  <c r="C20" i="6" l="1"/>
  <c r="C45" i="1"/>
  <c r="C21" i="2" l="1"/>
  <c r="C40" i="1"/>
  <c r="C15" i="6" l="1"/>
  <c r="C17" i="2"/>
  <c r="C34" i="1"/>
  <c r="C13" i="2" l="1"/>
  <c r="C10" i="6"/>
  <c r="D10" i="6" s="1"/>
  <c r="D15" i="6" s="1"/>
  <c r="D20" i="6" s="1"/>
  <c r="D25" i="6" s="1"/>
  <c r="D30" i="6" s="1"/>
  <c r="D32" i="6" s="1"/>
  <c r="D34" i="6" s="1"/>
  <c r="C24" i="1"/>
  <c r="D6" i="6"/>
  <c r="C9" i="2"/>
  <c r="D9" i="2" s="1"/>
  <c r="D19" i="1"/>
  <c r="D24" i="1" s="1"/>
  <c r="D34" i="1" s="1"/>
  <c r="D40" i="1" s="1"/>
  <c r="D45" i="1" s="1"/>
  <c r="D50" i="1" s="1"/>
  <c r="D54" i="1" s="1"/>
  <c r="D60" i="1" s="1"/>
  <c r="D67" i="1" s="1"/>
  <c r="C19" i="1"/>
  <c r="D13" i="2" l="1"/>
  <c r="D17" i="2" s="1"/>
  <c r="D21" i="2" s="1"/>
  <c r="D23" i="2" s="1"/>
  <c r="D25" i="2" s="1"/>
  <c r="D29" i="2" s="1"/>
  <c r="D31" i="2" s="1"/>
  <c r="D35" i="2" s="1"/>
  <c r="N16" i="5"/>
  <c r="E4" i="5" l="1"/>
  <c r="M4" i="5"/>
  <c r="L4" i="5"/>
  <c r="K4" i="5"/>
  <c r="J4" i="5"/>
  <c r="I4" i="5"/>
  <c r="H4" i="5"/>
  <c r="G4" i="5"/>
  <c r="F4" i="5"/>
  <c r="D4" i="5"/>
  <c r="C4" i="5"/>
  <c r="B4" i="5"/>
  <c r="F14" i="5"/>
  <c r="E14" i="5"/>
  <c r="D14" i="5"/>
  <c r="E19" i="5"/>
  <c r="E9" i="5"/>
  <c r="N13" i="5"/>
  <c r="N12" i="5"/>
  <c r="N11" i="5"/>
  <c r="N10" i="5"/>
  <c r="N8" i="5"/>
  <c r="N6" i="5"/>
  <c r="N5" i="5"/>
  <c r="N22" i="5"/>
  <c r="N21" i="5"/>
  <c r="N20" i="5"/>
  <c r="M19" i="5"/>
  <c r="L19" i="5"/>
  <c r="K19" i="5"/>
  <c r="J19" i="5"/>
  <c r="I19" i="5"/>
  <c r="H19" i="5"/>
  <c r="G19" i="5"/>
  <c r="F19" i="5"/>
  <c r="D19" i="5"/>
  <c r="C19" i="5"/>
  <c r="B19" i="5"/>
  <c r="N18" i="5"/>
  <c r="M14" i="5"/>
  <c r="L14" i="5"/>
  <c r="K14" i="5"/>
  <c r="J14" i="5"/>
  <c r="I14" i="5"/>
  <c r="H14" i="5"/>
  <c r="G14" i="5"/>
  <c r="C14" i="5"/>
  <c r="N17" i="5"/>
  <c r="M9" i="5"/>
  <c r="L9" i="5"/>
  <c r="K9" i="5"/>
  <c r="J9" i="5"/>
  <c r="I9" i="5"/>
  <c r="H9" i="5"/>
  <c r="G9" i="5"/>
  <c r="F9" i="5"/>
  <c r="D9" i="5"/>
  <c r="C9" i="5"/>
  <c r="B14" i="5"/>
  <c r="B9" i="5"/>
  <c r="M24" i="5" l="1"/>
  <c r="J24" i="5"/>
  <c r="I24" i="5"/>
  <c r="H24" i="5"/>
  <c r="L24" i="5"/>
  <c r="B24" i="5"/>
  <c r="G24" i="5"/>
  <c r="K24" i="5"/>
  <c r="F24" i="5"/>
  <c r="E24" i="5"/>
  <c r="N4" i="5"/>
  <c r="D24" i="5"/>
  <c r="C24" i="5"/>
  <c r="N19" i="5"/>
  <c r="N23" i="5"/>
  <c r="N15" i="5" l="1"/>
  <c r="N14" i="5"/>
  <c r="N9" i="5" l="1"/>
  <c r="N24" i="5" s="1"/>
</calcChain>
</file>

<file path=xl/sharedStrings.xml><?xml version="1.0" encoding="utf-8"?>
<sst xmlns="http://schemas.openxmlformats.org/spreadsheetml/2006/main" count="296" uniqueCount="168">
  <si>
    <t>Советская 1а</t>
  </si>
  <si>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</si>
  <si>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</si>
  <si>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</si>
  <si>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</si>
  <si>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</si>
  <si>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</si>
  <si>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</si>
  <si>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</si>
  <si>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</si>
  <si>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</si>
  <si>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</si>
  <si>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</si>
  <si>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</si>
  <si>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</si>
  <si>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</si>
  <si>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</si>
  <si>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</si>
  <si>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</si>
  <si>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</si>
  <si>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</si>
  <si>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</si>
  <si>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</si>
  <si>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</si>
  <si>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</si>
  <si>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</si>
  <si>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</si>
  <si>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1а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</si>
  <si>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</si>
  <si>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</si>
  <si>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</si>
  <si>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</si>
  <si>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</si>
  <si>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</si>
  <si>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</si>
  <si>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</si>
  <si>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</si>
  <si>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</si>
  <si>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</si>
  <si>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</si>
  <si>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</si>
  <si>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</si>
  <si>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</si>
  <si>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</si>
  <si>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</si>
  <si>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</si>
  <si>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</si>
  <si>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Советская,1а</t>
  </si>
  <si>
    <t>3.Техническое обслуживание электрооборудования</t>
  </si>
  <si>
    <t>4.Текущий ремонт конструктивных элементов</t>
  </si>
  <si>
    <t>5.Текущий ремонт инженерного оборудования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</si>
  <si>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</si>
  <si>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</si>
  <si>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</si>
  <si>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ХВС</t>
  </si>
  <si>
    <t>ГВС</t>
  </si>
  <si>
    <t>электроэнергия</t>
  </si>
  <si>
    <t>5.ОДН:</t>
  </si>
  <si>
    <t>7. Расходы по содержанию УК</t>
  </si>
  <si>
    <t>Техобслуживание и снятие показаний общедомового теплосчетчика</t>
  </si>
  <si>
    <t>Директор ООО УК "Крокус"</t>
  </si>
  <si>
    <t>Дезинфекция</t>
  </si>
  <si>
    <t>Тех.обслуживание домофона</t>
  </si>
  <si>
    <t>Лицевой счет. Сводный расчет  2021г</t>
  </si>
  <si>
    <t>Лицевой счёт  2021г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</si>
  <si>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</si>
  <si>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Развоздушка полотенцесушите. Установка хомута Квартира №50</t>
  </si>
  <si>
    <t>Отогрев стояка канализации на крыше Квартира №10</t>
  </si>
  <si>
    <t>Изготовление и утсановка хомута на конвектор Квартира №76</t>
  </si>
  <si>
    <t>Обход подвала на предмет утечек. Утечек не обнаружено Подъезд №1</t>
  </si>
  <si>
    <t>Отогрев канализационного стояка на крыше Квартира №10</t>
  </si>
  <si>
    <t>Замена участка сливной трубы Подъезд №3</t>
  </si>
  <si>
    <t>Замена участка сливной трубы Подъезд №5,6</t>
  </si>
  <si>
    <t>Установка удлинителя потока на батарею Квартира №72</t>
  </si>
  <si>
    <t>Отогрев выходов канализации на крыше</t>
  </si>
  <si>
    <t>Ремонт светильника. Замена лампочек и схемы Подъезд №5  5 этаж</t>
  </si>
  <si>
    <t>Отогрев и прочистка водосточных труб</t>
  </si>
  <si>
    <t>Итого за январь</t>
  </si>
  <si>
    <t>Уборка снега с подъездных козырьков Подъезд №1-8</t>
  </si>
  <si>
    <t>Заделка монтажной пеной дверной коробки входной двери Подъезд №3</t>
  </si>
  <si>
    <t>Нет света в подъездах. Замена лампочек и схем Подъезд №2,5</t>
  </si>
  <si>
    <t>Лицевой счёт 2021г</t>
  </si>
  <si>
    <t>Квартира №10 Отогрев канализационного стояка на крыше</t>
  </si>
  <si>
    <t>Итого за февраль</t>
  </si>
  <si>
    <t>Подъезд №1 Ремонт светильника. Замена лампочки и схемы</t>
  </si>
  <si>
    <t>Подъезд №5 Ремонт светильника. Замена лампочки и схемы</t>
  </si>
  <si>
    <t>Уборка снежных шапок и наледи с козырьков над подъездами</t>
  </si>
  <si>
    <t xml:space="preserve">Март </t>
  </si>
  <si>
    <t>Изготовление и утсановка хомута на трубу ХВС в подвале</t>
  </si>
  <si>
    <t>Замена комбинированной муфты на стоке ХВС в подвале</t>
  </si>
  <si>
    <t>Обход подвала на предмет утечек.</t>
  </si>
  <si>
    <t>Очистка стояка канализации от наледи на крыше</t>
  </si>
  <si>
    <t>Порыв трубы системы отопления. Устранение</t>
  </si>
  <si>
    <t>Итого за март</t>
  </si>
  <si>
    <t>Уборка снега с подъездных козырьков.</t>
  </si>
  <si>
    <t>Прочистка центрального стояка канлизации в кухне. Квартира №106</t>
  </si>
  <si>
    <t>Работы ППР Подъезд №5</t>
  </si>
  <si>
    <t>Ремонт светильников. Замена лампочек Подъезд №8</t>
  </si>
  <si>
    <t>Замена горелого пакетного выключателя на автомат Квартира №67</t>
  </si>
  <si>
    <t>Отклбчение подъездного отопления</t>
  </si>
  <si>
    <t xml:space="preserve">Прочистка центрального стояка канализации в подвале. </t>
  </si>
  <si>
    <t>Итого за апрель</t>
  </si>
  <si>
    <t>Установка сливов на подъездные козырьки</t>
  </si>
  <si>
    <t>Отключение отопления</t>
  </si>
  <si>
    <t>Итого за май</t>
  </si>
  <si>
    <t>Работы ППР Подъезд №1-8</t>
  </si>
  <si>
    <t>Замена лампочки в тамбуре.</t>
  </si>
  <si>
    <t>Установка проушан и замков на э.щитки Подъезд№7</t>
  </si>
  <si>
    <t>Устранение течи в подвале. Изготовление и установка хомута</t>
  </si>
  <si>
    <t>Итого за июнь</t>
  </si>
  <si>
    <t>Замена общего электрического автомата на новый Подъезд №2</t>
  </si>
  <si>
    <t>Ремонт светильников. Замена лампочек Подъезд №4 1 этаж</t>
  </si>
  <si>
    <t>Демонтаж пакетного выключателя Квартира №78</t>
  </si>
  <si>
    <t>Покраска ограждений под мусорные баки</t>
  </si>
  <si>
    <t>Выдана карска для покраски скамеек и детской площадки</t>
  </si>
  <si>
    <t>Итого за июль</t>
  </si>
  <si>
    <t>Частичный ремонт цоколей дома</t>
  </si>
  <si>
    <t>Работы ППР. Демонтаж, монтаж проводов</t>
  </si>
  <si>
    <t>Демонтаж горелых пакетных выключателей Квартира №46,77,96</t>
  </si>
  <si>
    <t>Вызов диспетчера. Ревизия щитка в квартиру. Квартира №67</t>
  </si>
  <si>
    <t>Выдана эмаль для покарски скамеек</t>
  </si>
  <si>
    <t>Очистка скмеек от краски. Покраска скамеек. Подъезд №2,3</t>
  </si>
  <si>
    <t>Скос травы на придомовой территории</t>
  </si>
  <si>
    <t>Изготовление и установка хомута на центральную трубу отопления в подвале</t>
  </si>
  <si>
    <t>Осмотр подвалов на предмет утечек. Утечек не обнаружено</t>
  </si>
  <si>
    <t>Итого за август</t>
  </si>
  <si>
    <t>Работы ППР. Замена лампочек и схем Подъезд №8,2</t>
  </si>
  <si>
    <t>Покраска скамеек 3 шт</t>
  </si>
  <si>
    <t>Замена отопительного прибора Квартира №97</t>
  </si>
  <si>
    <t>Замена тройника на стояке ГВС в подвале</t>
  </si>
  <si>
    <t>Замена участка трубы стояка ГВС Квартира №16</t>
  </si>
  <si>
    <t>Запуск системы отопления</t>
  </si>
  <si>
    <t>Итого за сентябрь</t>
  </si>
  <si>
    <t>Заливка крыльца и железнение</t>
  </si>
  <si>
    <t>Ремонт светильников. Замена лампочек и схем. Подъезд №3   2,3,5 этаж</t>
  </si>
  <si>
    <t>Установка лавочки. Подъезд №3</t>
  </si>
  <si>
    <t>Замена хомута на стояке отопления в подвале</t>
  </si>
  <si>
    <t>Запуск подъездного отопления</t>
  </si>
  <si>
    <t>Итого за октябрь</t>
  </si>
  <si>
    <t>Установка замка на вход в подвал</t>
  </si>
  <si>
    <t>Замена нулевой колодки в подъезде Квартира №23</t>
  </si>
  <si>
    <t>Ремонт светильников. Замена лампочек и схем Подъезд №4,7</t>
  </si>
  <si>
    <t>Ремонт ограждений мусорных контейнеров</t>
  </si>
  <si>
    <t>Ремонт подъезда №7 согласно смете</t>
  </si>
  <si>
    <t>Замена сгона на стояке ХВС Квартира №74</t>
  </si>
  <si>
    <t>Прочистка центральных стояков канализации</t>
  </si>
  <si>
    <t>Установка перемычки на стояк отопления Квартира №72</t>
  </si>
  <si>
    <t>Итого за ноябрь</t>
  </si>
  <si>
    <t>Частичный ремонт кровли (воронки водостока) Квартира №100</t>
  </si>
  <si>
    <t>Ремонт входной двери сварочные работы</t>
  </si>
  <si>
    <t>Снятие подъездных сливов</t>
  </si>
  <si>
    <t>Ремонт светильника замена лампочек и схем Подъезд №5,3</t>
  </si>
  <si>
    <t>Работы ППР . Замена лампочек и схем</t>
  </si>
  <si>
    <t>Замена центрального стояка канализации</t>
  </si>
  <si>
    <t>Монтаж почтовых ящиков. Демонтаж старых</t>
  </si>
  <si>
    <t>Замена участка трубы стояка ГВС Квартира №13</t>
  </si>
  <si>
    <t>Устранение течи и шума воды в подвале</t>
  </si>
  <si>
    <t>Отогрев сливных труб</t>
  </si>
  <si>
    <t>Прочистка канализации в подвале</t>
  </si>
  <si>
    <t>Ремонт системы отопления Квартира №34,37</t>
  </si>
  <si>
    <t>Установка в подвале крана для развоздушки стояка отопления Квартира №37</t>
  </si>
  <si>
    <t>Устранение течи на стояке ХВС в квартира №67</t>
  </si>
  <si>
    <t>Сборка и закрепление центрального стояка канализации в подвале</t>
  </si>
  <si>
    <t>Итого за декабрь</t>
  </si>
  <si>
    <t>Очистка козырьков от снега</t>
  </si>
  <si>
    <t>Ремонт светильников. Замена лампочек и схем Подъезд №1,2</t>
  </si>
  <si>
    <t>Замена доводчика входной двери и панели вызова КС-2006 Подъезд №4</t>
  </si>
  <si>
    <t>Замена общедомового счетчика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</si>
</sst>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7" xfId="0" applyBorder="1"/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0" fontId="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0" xfId="0" applyFo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2" fontId="8" fillId="0" borderId="2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9" fillId="0" borderId="2" xfId="0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9" fillId="0" borderId="1" xfId="0" applyFont="1" applyFill="1" applyBorder="1"/>
    <xf numFmtId="0" fontId="8" fillId="0" borderId="1" xfId="0" applyFont="1" applyFill="1" applyBorder="1"/>
    <xf numFmtId="2" fontId="9" fillId="0" borderId="5" xfId="0" applyNumberFormat="1" applyFont="1" applyBorder="1"/>
    <xf numFmtId="0" fontId="9" fillId="0" borderId="1" xfId="0" applyFont="1" applyBorder="1" applyAlignment="1">
      <alignment horizontal="left"/>
    </xf>
    <xf numFmtId="2" fontId="9" fillId="0" borderId="7" xfId="0" applyNumberFormat="1" applyFont="1" applyBorder="1"/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left"/>
    </xf>
    <xf numFmtId="0" fontId="9" fillId="0" borderId="2" xfId="0" applyFont="1" applyBorder="1"/>
    <xf numFmtId="0" fontId="11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" fillId="0" borderId="5" xfId="0" applyFont="1" applyBorder="1"/>
    <xf numFmtId="0" fontId="9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73" workbookViewId="0">
      <selection activeCell="D93" sqref="D9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6" t="s">
        <v>64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5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1</v>
      </c>
      <c r="C4" s="9" t="s">
        <v>2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3</v>
      </c>
      <c r="C5" s="8"/>
      <c r="D5" s="8"/>
      <c r="E5" s="1"/>
      <c r="F5" s="1"/>
      <c r="G5" s="1"/>
      <c r="H5" s="1"/>
    </row>
    <row r="6" spans="1:8" ht="27" customHeight="1" x14ac:dyDescent="0.25">
      <c r="A6" s="44">
        <v>1</v>
      </c>
      <c r="B6" s="44" t="s">
        <v>59</v>
      </c>
      <c r="C6" s="44">
        <v>1223.92</v>
      </c>
      <c r="D6" s="45"/>
      <c r="E6" s="6"/>
      <c r="F6" s="1"/>
    </row>
    <row r="7" spans="1:8" ht="60" x14ac:dyDescent="0.25">
      <c r="A7" s="44">
        <v>2</v>
      </c>
      <c r="B7" s="44" t="s">
        <v>65</v>
      </c>
      <c r="C7" s="44">
        <v>935</v>
      </c>
      <c r="D7" s="44"/>
      <c r="E7" s="6"/>
      <c r="F7" s="1"/>
    </row>
    <row r="8" spans="1:8" s="5" customFormat="1" ht="30" x14ac:dyDescent="0.25">
      <c r="A8" s="44">
        <v>3</v>
      </c>
      <c r="B8" s="44" t="s">
        <v>66</v>
      </c>
      <c r="C8" s="44">
        <v>1101.2</v>
      </c>
      <c r="D8" s="45"/>
      <c r="E8" s="11"/>
      <c r="F8" s="4"/>
    </row>
    <row r="9" spans="1:8" s="5" customFormat="1" ht="30" x14ac:dyDescent="0.25">
      <c r="A9" s="44">
        <v>4</v>
      </c>
      <c r="B9" s="44" t="s">
        <v>67</v>
      </c>
      <c r="C9" s="44">
        <v>658</v>
      </c>
      <c r="D9" s="45"/>
      <c r="E9" s="4"/>
      <c r="F9" s="4"/>
    </row>
    <row r="10" spans="1:8" ht="30" x14ac:dyDescent="0.25">
      <c r="A10" s="44">
        <v>5</v>
      </c>
      <c r="B10" s="44" t="s">
        <v>68</v>
      </c>
      <c r="C10" s="44">
        <v>626.45000000000005</v>
      </c>
      <c r="D10" s="45"/>
      <c r="E10" s="1"/>
      <c r="F10" s="1"/>
    </row>
    <row r="11" spans="1:8" ht="30" x14ac:dyDescent="0.25">
      <c r="A11" s="44">
        <v>6</v>
      </c>
      <c r="B11" s="44" t="s">
        <v>69</v>
      </c>
      <c r="C11" s="44">
        <v>316.5</v>
      </c>
      <c r="D11" s="45"/>
      <c r="E11" s="1"/>
      <c r="F11" s="1"/>
    </row>
    <row r="12" spans="1:8" ht="30" x14ac:dyDescent="0.25">
      <c r="A12" s="44">
        <v>7</v>
      </c>
      <c r="B12" s="44" t="s">
        <v>70</v>
      </c>
      <c r="C12" s="44">
        <v>683</v>
      </c>
      <c r="D12" s="45"/>
      <c r="E12" s="1"/>
      <c r="F12" s="1"/>
    </row>
    <row r="13" spans="1:8" x14ac:dyDescent="0.25">
      <c r="A13" s="44">
        <v>8</v>
      </c>
      <c r="B13" s="44" t="s">
        <v>71</v>
      </c>
      <c r="C13" s="44">
        <v>1699.5</v>
      </c>
      <c r="D13" s="45"/>
      <c r="E13" s="1"/>
      <c r="F13" s="1"/>
    </row>
    <row r="14" spans="1:8" x14ac:dyDescent="0.25">
      <c r="A14" s="44">
        <v>9</v>
      </c>
      <c r="B14" s="44" t="s">
        <v>72</v>
      </c>
      <c r="C14" s="44">
        <v>1258</v>
      </c>
      <c r="D14" s="44"/>
      <c r="E14" s="1"/>
      <c r="F14" s="1"/>
    </row>
    <row r="15" spans="1:8" s="5" customFormat="1" ht="30" x14ac:dyDescent="0.25">
      <c r="A15" s="44">
        <v>10</v>
      </c>
      <c r="B15" s="44" t="s">
        <v>73</v>
      </c>
      <c r="C15" s="44">
        <v>1908.25</v>
      </c>
      <c r="D15" s="45"/>
      <c r="E15" s="4"/>
      <c r="F15" s="4"/>
    </row>
    <row r="16" spans="1:8" s="5" customFormat="1" x14ac:dyDescent="0.25">
      <c r="A16" s="44">
        <v>11</v>
      </c>
      <c r="B16" s="44" t="s">
        <v>74</v>
      </c>
      <c r="C16" s="44">
        <v>1341</v>
      </c>
      <c r="D16" s="45"/>
      <c r="E16" s="4"/>
      <c r="F16" s="4"/>
    </row>
    <row r="17" spans="1:9" s="5" customFormat="1" ht="30" x14ac:dyDescent="0.25">
      <c r="A17" s="44">
        <v>12</v>
      </c>
      <c r="B17" s="44" t="s">
        <v>75</v>
      </c>
      <c r="C17" s="44">
        <v>1282.75</v>
      </c>
      <c r="D17" s="45"/>
      <c r="E17" s="4"/>
      <c r="F17" s="4"/>
    </row>
    <row r="18" spans="1:9" s="5" customFormat="1" x14ac:dyDescent="0.25">
      <c r="A18" s="44">
        <v>13</v>
      </c>
      <c r="B18" s="44" t="s">
        <v>76</v>
      </c>
      <c r="C18" s="44">
        <v>949.5</v>
      </c>
      <c r="D18" s="45"/>
      <c r="E18" s="4"/>
      <c r="F18" s="4"/>
    </row>
    <row r="19" spans="1:9" x14ac:dyDescent="0.25">
      <c r="A19" s="44"/>
      <c r="B19" s="45" t="s">
        <v>77</v>
      </c>
      <c r="C19" s="45">
        <f>SUM(C6:C18)</f>
        <v>13983.07</v>
      </c>
      <c r="D19" s="45">
        <f>C19</f>
        <v>13983.07</v>
      </c>
      <c r="E19" s="1"/>
      <c r="F19" s="1"/>
    </row>
    <row r="20" spans="1:9" x14ac:dyDescent="0.25">
      <c r="A20" s="44"/>
      <c r="B20" s="45" t="s">
        <v>6</v>
      </c>
      <c r="C20" s="44"/>
      <c r="D20" s="44"/>
      <c r="E20" s="1"/>
      <c r="F20" s="1"/>
    </row>
    <row r="21" spans="1:9" ht="30" x14ac:dyDescent="0.25">
      <c r="A21" s="44">
        <v>1</v>
      </c>
      <c r="B21" s="44" t="s">
        <v>59</v>
      </c>
      <c r="C21" s="44">
        <v>1223.92</v>
      </c>
      <c r="D21" s="45"/>
      <c r="E21" s="1"/>
      <c r="F21" s="1"/>
    </row>
    <row r="22" spans="1:9" ht="60" x14ac:dyDescent="0.25">
      <c r="A22" s="44">
        <v>2</v>
      </c>
      <c r="B22" s="44" t="s">
        <v>65</v>
      </c>
      <c r="C22" s="44">
        <v>935</v>
      </c>
      <c r="D22" s="45"/>
      <c r="E22" s="1"/>
      <c r="F22" s="1"/>
    </row>
    <row r="23" spans="1:9" ht="30" x14ac:dyDescent="0.25">
      <c r="A23" s="44">
        <v>3</v>
      </c>
      <c r="B23" s="44" t="s">
        <v>82</v>
      </c>
      <c r="C23" s="44">
        <v>688</v>
      </c>
      <c r="D23" s="44"/>
      <c r="E23" s="1"/>
      <c r="F23" s="1"/>
    </row>
    <row r="24" spans="1:9" x14ac:dyDescent="0.25">
      <c r="A24" s="44"/>
      <c r="B24" s="45" t="s">
        <v>83</v>
      </c>
      <c r="C24" s="44">
        <f>SUM(C21:C23)</f>
        <v>2846.92</v>
      </c>
      <c r="D24" s="45">
        <f>C24+D19</f>
        <v>16829.989999999998</v>
      </c>
      <c r="E24" s="1"/>
      <c r="F24" s="1"/>
    </row>
    <row r="25" spans="1:9" x14ac:dyDescent="0.25">
      <c r="A25" s="44"/>
      <c r="B25" s="45" t="s">
        <v>87</v>
      </c>
      <c r="C25" s="44"/>
      <c r="D25" s="45"/>
      <c r="E25" s="1"/>
      <c r="F25" s="1"/>
    </row>
    <row r="26" spans="1:9" ht="30" x14ac:dyDescent="0.25">
      <c r="A26" s="44">
        <v>1</v>
      </c>
      <c r="B26" s="44" t="s">
        <v>88</v>
      </c>
      <c r="C26" s="44">
        <v>798</v>
      </c>
      <c r="D26" s="45"/>
      <c r="E26" s="1"/>
      <c r="F26" s="1"/>
    </row>
    <row r="27" spans="1:9" s="5" customFormat="1" ht="30" x14ac:dyDescent="0.25">
      <c r="A27" s="44">
        <v>2</v>
      </c>
      <c r="B27" s="44" t="s">
        <v>89</v>
      </c>
      <c r="C27" s="44">
        <v>1642</v>
      </c>
      <c r="D27" s="45"/>
      <c r="E27" s="4"/>
      <c r="F27" s="4"/>
    </row>
    <row r="28" spans="1:9" s="5" customFormat="1" x14ac:dyDescent="0.25">
      <c r="A28" s="44">
        <v>3</v>
      </c>
      <c r="B28" s="44" t="s">
        <v>90</v>
      </c>
      <c r="C28" s="44">
        <v>1314.5</v>
      </c>
      <c r="D28" s="45"/>
      <c r="E28" s="4"/>
      <c r="F28" s="4"/>
    </row>
    <row r="29" spans="1:9" x14ac:dyDescent="0.25">
      <c r="A29" s="44">
        <v>4</v>
      </c>
      <c r="B29" s="44" t="s">
        <v>91</v>
      </c>
      <c r="C29" s="44">
        <v>633</v>
      </c>
      <c r="D29" s="45"/>
      <c r="E29" s="1"/>
      <c r="F29" s="1"/>
    </row>
    <row r="30" spans="1:9" x14ac:dyDescent="0.25">
      <c r="A30" s="44">
        <v>5</v>
      </c>
      <c r="B30" s="44" t="s">
        <v>92</v>
      </c>
      <c r="C30" s="44">
        <v>898</v>
      </c>
      <c r="D30" s="45"/>
      <c r="E30" s="1"/>
      <c r="F30" s="1"/>
      <c r="I30" s="5"/>
    </row>
    <row r="31" spans="1:9" ht="30" x14ac:dyDescent="0.25">
      <c r="A31" s="44">
        <v>6</v>
      </c>
      <c r="B31" s="44" t="s">
        <v>59</v>
      </c>
      <c r="C31" s="44">
        <v>1223.92</v>
      </c>
      <c r="D31" s="45"/>
      <c r="E31" s="1"/>
      <c r="F31" s="1"/>
    </row>
    <row r="32" spans="1:9" ht="60" x14ac:dyDescent="0.25">
      <c r="A32" s="44">
        <v>7</v>
      </c>
      <c r="B32" s="44" t="s">
        <v>65</v>
      </c>
      <c r="C32" s="44">
        <v>935</v>
      </c>
      <c r="D32" s="45"/>
      <c r="E32" s="1"/>
      <c r="F32" s="1"/>
    </row>
    <row r="33" spans="1:6" ht="30" x14ac:dyDescent="0.25">
      <c r="A33" s="44">
        <v>8</v>
      </c>
      <c r="B33" s="44" t="s">
        <v>95</v>
      </c>
      <c r="C33" s="44">
        <v>949.5</v>
      </c>
      <c r="D33" s="45"/>
      <c r="E33" s="1"/>
      <c r="F33" s="1"/>
    </row>
    <row r="34" spans="1:6" x14ac:dyDescent="0.25">
      <c r="A34" s="44"/>
      <c r="B34" s="45" t="s">
        <v>93</v>
      </c>
      <c r="C34" s="45">
        <f>SUM(C26:C33)</f>
        <v>8393.92</v>
      </c>
      <c r="D34" s="45">
        <f>C34+D24</f>
        <v>25223.909999999996</v>
      </c>
      <c r="E34" s="1"/>
      <c r="F34" s="1"/>
    </row>
    <row r="35" spans="1:6" x14ac:dyDescent="0.25">
      <c r="A35" s="44"/>
      <c r="B35" s="45" t="s">
        <v>8</v>
      </c>
      <c r="C35" s="44"/>
      <c r="D35" s="45"/>
      <c r="E35" s="1"/>
      <c r="F35" s="1"/>
    </row>
    <row r="36" spans="1:6" ht="30" x14ac:dyDescent="0.25">
      <c r="A36" s="44">
        <v>1</v>
      </c>
      <c r="B36" s="44" t="s">
        <v>59</v>
      </c>
      <c r="C36" s="44">
        <v>1223.92</v>
      </c>
      <c r="D36" s="45"/>
      <c r="E36" s="1"/>
      <c r="F36" s="1"/>
    </row>
    <row r="37" spans="1:6" ht="60" x14ac:dyDescent="0.25">
      <c r="A37" s="44">
        <v>2</v>
      </c>
      <c r="B37" s="44" t="s">
        <v>65</v>
      </c>
      <c r="C37" s="44">
        <v>935</v>
      </c>
      <c r="D37" s="45"/>
      <c r="E37" s="1"/>
      <c r="F37" s="1"/>
    </row>
    <row r="38" spans="1:6" x14ac:dyDescent="0.25">
      <c r="A38" s="44">
        <v>3</v>
      </c>
      <c r="B38" s="44" t="s">
        <v>99</v>
      </c>
      <c r="C38" s="44">
        <v>633</v>
      </c>
      <c r="D38" s="44"/>
      <c r="E38" s="1"/>
      <c r="F38" s="1"/>
    </row>
    <row r="39" spans="1:6" ht="30" x14ac:dyDescent="0.25">
      <c r="A39" s="44">
        <v>4</v>
      </c>
      <c r="B39" s="44" t="s">
        <v>100</v>
      </c>
      <c r="C39" s="44">
        <v>2532</v>
      </c>
      <c r="D39" s="44"/>
      <c r="E39" s="1"/>
      <c r="F39" s="1"/>
    </row>
    <row r="40" spans="1:6" x14ac:dyDescent="0.25">
      <c r="A40" s="44"/>
      <c r="B40" s="45" t="s">
        <v>101</v>
      </c>
      <c r="C40" s="45">
        <f>SUM(C36:C39)</f>
        <v>5323.92</v>
      </c>
      <c r="D40" s="45">
        <f>C40+D34</f>
        <v>30547.829999999994</v>
      </c>
      <c r="E40" s="1"/>
      <c r="F40" s="1"/>
    </row>
    <row r="41" spans="1:6" x14ac:dyDescent="0.25">
      <c r="A41" s="44"/>
      <c r="B41" s="45" t="s">
        <v>9</v>
      </c>
      <c r="C41" s="45"/>
      <c r="D41" s="45"/>
      <c r="E41" s="1"/>
      <c r="F41" s="1"/>
    </row>
    <row r="42" spans="1:6" ht="30" x14ac:dyDescent="0.25">
      <c r="A42" s="44">
        <v>1</v>
      </c>
      <c r="B42" s="44" t="s">
        <v>59</v>
      </c>
      <c r="C42" s="44">
        <v>1223.92</v>
      </c>
      <c r="D42" s="44"/>
      <c r="E42" s="1"/>
      <c r="F42" s="1"/>
    </row>
    <row r="43" spans="1:6" ht="60" x14ac:dyDescent="0.25">
      <c r="A43" s="44">
        <v>2</v>
      </c>
      <c r="B43" s="44" t="s">
        <v>65</v>
      </c>
      <c r="C43" s="44">
        <v>935</v>
      </c>
      <c r="D43" s="45"/>
      <c r="E43" s="1"/>
      <c r="F43" s="1"/>
    </row>
    <row r="44" spans="1:6" x14ac:dyDescent="0.25">
      <c r="A44" s="44">
        <v>3</v>
      </c>
      <c r="B44" s="44" t="s">
        <v>103</v>
      </c>
      <c r="C44" s="44">
        <v>633</v>
      </c>
      <c r="D44" s="44"/>
      <c r="E44" s="1"/>
      <c r="F44" s="1"/>
    </row>
    <row r="45" spans="1:6" x14ac:dyDescent="0.25">
      <c r="A45" s="44"/>
      <c r="B45" s="45" t="s">
        <v>104</v>
      </c>
      <c r="C45" s="45">
        <f>SUM(C42:C44)</f>
        <v>2791.92</v>
      </c>
      <c r="D45" s="45">
        <f>C45+D40</f>
        <v>33339.749999999993</v>
      </c>
      <c r="E45" s="1"/>
      <c r="F45" s="1"/>
    </row>
    <row r="46" spans="1:6" x14ac:dyDescent="0.25">
      <c r="A46" s="44"/>
      <c r="B46" s="45" t="s">
        <v>10</v>
      </c>
      <c r="C46" s="44"/>
      <c r="D46" s="45"/>
      <c r="E46" s="1"/>
      <c r="F46" s="1"/>
    </row>
    <row r="47" spans="1:6" ht="30" x14ac:dyDescent="0.25">
      <c r="A47" s="44">
        <v>1</v>
      </c>
      <c r="B47" s="44" t="s">
        <v>59</v>
      </c>
      <c r="C47" s="44">
        <v>1223.92</v>
      </c>
      <c r="D47" s="45"/>
      <c r="E47" s="1"/>
      <c r="F47" s="1"/>
    </row>
    <row r="48" spans="1:6" ht="60" x14ac:dyDescent="0.25">
      <c r="A48" s="44">
        <v>2</v>
      </c>
      <c r="B48" s="44" t="s">
        <v>65</v>
      </c>
      <c r="C48" s="44">
        <v>935</v>
      </c>
      <c r="D48" s="45"/>
      <c r="E48" s="1"/>
      <c r="F48" s="1"/>
    </row>
    <row r="49" spans="1:6" ht="30" x14ac:dyDescent="0.25">
      <c r="A49" s="44">
        <v>3</v>
      </c>
      <c r="B49" s="47" t="s">
        <v>108</v>
      </c>
      <c r="C49" s="44">
        <f>1199.5+1199.5</f>
        <v>2399</v>
      </c>
      <c r="D49" s="45"/>
      <c r="E49" s="1"/>
      <c r="F49" s="1"/>
    </row>
    <row r="50" spans="1:6" x14ac:dyDescent="0.25">
      <c r="A50" s="44"/>
      <c r="B50" s="74" t="s">
        <v>109</v>
      </c>
      <c r="C50" s="45">
        <f>SUM(C47:C49)</f>
        <v>4557.92</v>
      </c>
      <c r="D50" s="45">
        <f>C50+D45</f>
        <v>37897.669999999991</v>
      </c>
      <c r="E50" s="1"/>
      <c r="F50" s="1"/>
    </row>
    <row r="51" spans="1:6" x14ac:dyDescent="0.25">
      <c r="A51" s="44"/>
      <c r="B51" s="74" t="s">
        <v>11</v>
      </c>
      <c r="C51" s="44"/>
      <c r="D51" s="45"/>
      <c r="E51" s="1"/>
      <c r="F51" s="1"/>
    </row>
    <row r="52" spans="1:6" ht="30" x14ac:dyDescent="0.25">
      <c r="A52" s="44">
        <v>1</v>
      </c>
      <c r="B52" s="44" t="s">
        <v>59</v>
      </c>
      <c r="C52" s="44">
        <v>1223.92</v>
      </c>
      <c r="D52" s="45"/>
      <c r="E52" s="1"/>
      <c r="F52" s="1"/>
    </row>
    <row r="53" spans="1:6" ht="60" x14ac:dyDescent="0.25">
      <c r="A53" s="44">
        <v>2</v>
      </c>
      <c r="B53" s="44" t="s">
        <v>65</v>
      </c>
      <c r="C53" s="44">
        <v>935</v>
      </c>
      <c r="D53" s="45"/>
      <c r="E53" s="1"/>
      <c r="F53" s="1"/>
    </row>
    <row r="54" spans="1:6" x14ac:dyDescent="0.25">
      <c r="A54" s="44"/>
      <c r="B54" s="74" t="s">
        <v>115</v>
      </c>
      <c r="C54" s="45">
        <f>SUM(C52:C53)</f>
        <v>2158.92</v>
      </c>
      <c r="D54" s="45">
        <f>C54+D50</f>
        <v>40056.589999999989</v>
      </c>
      <c r="E54" s="1"/>
      <c r="F54" s="1"/>
    </row>
    <row r="55" spans="1:6" x14ac:dyDescent="0.25">
      <c r="A55" s="44"/>
      <c r="B55" s="74" t="s">
        <v>12</v>
      </c>
      <c r="C55" s="44"/>
      <c r="D55" s="45"/>
      <c r="E55" s="1"/>
      <c r="F55" s="1"/>
    </row>
    <row r="56" spans="1:6" ht="30" x14ac:dyDescent="0.25">
      <c r="A56" s="44">
        <v>1</v>
      </c>
      <c r="B56" s="44" t="s">
        <v>59</v>
      </c>
      <c r="C56" s="44">
        <v>1223.92</v>
      </c>
      <c r="D56" s="45"/>
      <c r="E56" s="1"/>
      <c r="F56" s="1"/>
    </row>
    <row r="57" spans="1:6" ht="60" x14ac:dyDescent="0.25">
      <c r="A57" s="44">
        <v>2</v>
      </c>
      <c r="B57" s="44" t="s">
        <v>65</v>
      </c>
      <c r="C57" s="44">
        <v>935</v>
      </c>
      <c r="D57" s="45"/>
      <c r="E57" s="1"/>
      <c r="F57" s="1"/>
    </row>
    <row r="58" spans="1:6" ht="30" x14ac:dyDescent="0.25">
      <c r="A58" s="44">
        <v>3</v>
      </c>
      <c r="B58" s="47" t="s">
        <v>123</v>
      </c>
      <c r="C58" s="44">
        <v>3142</v>
      </c>
      <c r="D58" s="45"/>
      <c r="E58" s="1"/>
      <c r="F58" s="1"/>
    </row>
    <row r="59" spans="1:6" ht="30" x14ac:dyDescent="0.25">
      <c r="A59" s="44">
        <v>4</v>
      </c>
      <c r="B59" s="44" t="s">
        <v>124</v>
      </c>
      <c r="C59" s="44">
        <v>474.75</v>
      </c>
      <c r="D59" s="45"/>
      <c r="E59" s="1"/>
      <c r="F59" s="1"/>
    </row>
    <row r="60" spans="1:6" x14ac:dyDescent="0.25">
      <c r="A60" s="44"/>
      <c r="B60" s="74" t="s">
        <v>125</v>
      </c>
      <c r="C60" s="45">
        <f>SUM(C56:C59)</f>
        <v>5775.67</v>
      </c>
      <c r="D60" s="45">
        <f>C60+D54</f>
        <v>45832.259999999987</v>
      </c>
      <c r="E60" s="1"/>
      <c r="F60" s="1"/>
    </row>
    <row r="61" spans="1:6" x14ac:dyDescent="0.25">
      <c r="A61" s="44"/>
      <c r="B61" s="74" t="s">
        <v>13</v>
      </c>
      <c r="C61" s="44"/>
      <c r="D61" s="45"/>
      <c r="E61" s="1"/>
      <c r="F61" s="1"/>
    </row>
    <row r="62" spans="1:6" ht="30" x14ac:dyDescent="0.25">
      <c r="A62" s="44">
        <v>1</v>
      </c>
      <c r="B62" s="44" t="s">
        <v>59</v>
      </c>
      <c r="C62" s="44">
        <v>1223.92</v>
      </c>
      <c r="D62" s="45"/>
      <c r="E62" s="1"/>
      <c r="F62" s="1"/>
    </row>
    <row r="63" spans="1:6" ht="60" x14ac:dyDescent="0.25">
      <c r="A63" s="44">
        <v>2</v>
      </c>
      <c r="B63" s="44" t="s">
        <v>65</v>
      </c>
      <c r="C63" s="44">
        <v>935</v>
      </c>
      <c r="D63" s="45"/>
      <c r="E63" s="1"/>
      <c r="F63" s="1"/>
    </row>
    <row r="64" spans="1:6" x14ac:dyDescent="0.25">
      <c r="A64" s="44">
        <v>3</v>
      </c>
      <c r="B64" s="47" t="s">
        <v>129</v>
      </c>
      <c r="C64" s="44">
        <v>1214.5</v>
      </c>
      <c r="D64" s="45"/>
      <c r="E64" s="1"/>
      <c r="F64" s="1"/>
    </row>
    <row r="65" spans="1:6" ht="30" x14ac:dyDescent="0.25">
      <c r="A65" s="44">
        <v>4</v>
      </c>
      <c r="B65" s="47" t="s">
        <v>130</v>
      </c>
      <c r="C65" s="44">
        <v>3266</v>
      </c>
      <c r="D65" s="45"/>
      <c r="E65" s="1"/>
      <c r="F65" s="1"/>
    </row>
    <row r="66" spans="1:6" x14ac:dyDescent="0.25">
      <c r="A66" s="44">
        <v>5</v>
      </c>
      <c r="B66" s="47" t="s">
        <v>131</v>
      </c>
      <c r="C66" s="44">
        <v>949.5</v>
      </c>
      <c r="D66" s="45"/>
      <c r="E66" s="1"/>
      <c r="F66" s="1"/>
    </row>
    <row r="67" spans="1:6" x14ac:dyDescent="0.25">
      <c r="A67" s="44"/>
      <c r="B67" s="74" t="s">
        <v>132</v>
      </c>
      <c r="C67" s="45">
        <f>SUM(C62:C66)</f>
        <v>7588.92</v>
      </c>
      <c r="D67" s="45">
        <f>C67+D60</f>
        <v>53421.179999999986</v>
      </c>
      <c r="E67" s="1"/>
      <c r="F67" s="1"/>
    </row>
    <row r="68" spans="1:6" x14ac:dyDescent="0.25">
      <c r="A68" s="44"/>
      <c r="B68" s="74" t="s">
        <v>14</v>
      </c>
      <c r="C68" s="44"/>
      <c r="D68" s="45"/>
      <c r="E68" s="1"/>
      <c r="F68" s="1"/>
    </row>
    <row r="69" spans="1:6" ht="30" x14ac:dyDescent="0.25">
      <c r="A69" s="44">
        <v>1</v>
      </c>
      <c r="B69" s="44" t="s">
        <v>59</v>
      </c>
      <c r="C69" s="44">
        <v>1223.92</v>
      </c>
      <c r="D69" s="45"/>
      <c r="E69" s="1"/>
      <c r="F69" s="1"/>
    </row>
    <row r="70" spans="1:6" ht="60" x14ac:dyDescent="0.25">
      <c r="A70" s="44">
        <v>2</v>
      </c>
      <c r="B70" s="44" t="s">
        <v>65</v>
      </c>
      <c r="C70" s="44">
        <v>935</v>
      </c>
      <c r="D70" s="45"/>
      <c r="E70" s="1"/>
      <c r="F70" s="1"/>
    </row>
    <row r="71" spans="1:6" x14ac:dyDescent="0.25">
      <c r="A71" s="44">
        <v>3</v>
      </c>
      <c r="B71" s="47" t="s">
        <v>136</v>
      </c>
      <c r="C71" s="44">
        <v>1326</v>
      </c>
      <c r="D71" s="45"/>
      <c r="E71" s="1"/>
      <c r="F71" s="1"/>
    </row>
    <row r="72" spans="1:6" x14ac:dyDescent="0.25">
      <c r="A72" s="44">
        <v>4</v>
      </c>
      <c r="B72" s="47" t="s">
        <v>137</v>
      </c>
      <c r="C72" s="44">
        <v>633</v>
      </c>
      <c r="D72" s="45"/>
      <c r="E72" s="1"/>
      <c r="F72" s="1"/>
    </row>
    <row r="73" spans="1:6" x14ac:dyDescent="0.25">
      <c r="A73" s="44"/>
      <c r="B73" s="45" t="s">
        <v>138</v>
      </c>
      <c r="C73" s="45">
        <f>SUM(C69:C72)</f>
        <v>4117.92</v>
      </c>
      <c r="D73" s="45">
        <f>C73+D67</f>
        <v>57539.099999999984</v>
      </c>
      <c r="E73" s="1"/>
      <c r="F73" s="1"/>
    </row>
    <row r="74" spans="1:6" x14ac:dyDescent="0.25">
      <c r="A74" s="44"/>
      <c r="B74" s="74" t="s">
        <v>15</v>
      </c>
      <c r="C74" s="44"/>
      <c r="D74" s="45"/>
      <c r="E74" s="1"/>
      <c r="F74" s="1"/>
    </row>
    <row r="75" spans="1:6" ht="30" x14ac:dyDescent="0.25">
      <c r="A75" s="44">
        <v>1</v>
      </c>
      <c r="B75" s="44" t="s">
        <v>59</v>
      </c>
      <c r="C75" s="44">
        <v>1223.92</v>
      </c>
      <c r="D75" s="45"/>
      <c r="E75" s="1"/>
      <c r="F75" s="1"/>
    </row>
    <row r="76" spans="1:6" ht="60" x14ac:dyDescent="0.25">
      <c r="A76" s="44">
        <v>2</v>
      </c>
      <c r="B76" s="44" t="s">
        <v>65</v>
      </c>
      <c r="C76" s="44">
        <v>935</v>
      </c>
      <c r="D76" s="45"/>
      <c r="E76" s="1"/>
      <c r="F76" s="1"/>
    </row>
    <row r="77" spans="1:6" x14ac:dyDescent="0.25">
      <c r="A77" s="44">
        <v>3</v>
      </c>
      <c r="B77" s="47" t="s">
        <v>144</v>
      </c>
      <c r="C77" s="44">
        <v>1467</v>
      </c>
      <c r="D77" s="45"/>
      <c r="E77" s="1"/>
      <c r="F77" s="1"/>
    </row>
    <row r="78" spans="1:6" x14ac:dyDescent="0.25">
      <c r="A78" s="44">
        <v>4</v>
      </c>
      <c r="B78" s="47" t="s">
        <v>145</v>
      </c>
      <c r="C78" s="44">
        <v>3798</v>
      </c>
      <c r="D78" s="45"/>
      <c r="E78" s="1"/>
      <c r="F78" s="1"/>
    </row>
    <row r="79" spans="1:6" ht="30" x14ac:dyDescent="0.25">
      <c r="A79" s="44">
        <v>5</v>
      </c>
      <c r="B79" s="47" t="s">
        <v>146</v>
      </c>
      <c r="C79" s="44">
        <v>949.5</v>
      </c>
      <c r="D79" s="45"/>
      <c r="E79" s="1"/>
      <c r="F79" s="1"/>
    </row>
    <row r="80" spans="1:6" x14ac:dyDescent="0.25">
      <c r="A80" s="44"/>
      <c r="B80" s="74" t="s">
        <v>147</v>
      </c>
      <c r="C80" s="45">
        <f>SUM(C75:C79)</f>
        <v>8373.42</v>
      </c>
      <c r="D80" s="45">
        <f>C80+D73</f>
        <v>65912.51999999999</v>
      </c>
      <c r="E80" s="1"/>
      <c r="F80" s="1"/>
    </row>
    <row r="81" spans="1:6" x14ac:dyDescent="0.25">
      <c r="A81" s="44"/>
      <c r="B81" s="74" t="s">
        <v>16</v>
      </c>
      <c r="C81" s="45"/>
      <c r="D81" s="45"/>
      <c r="E81" s="1"/>
      <c r="F81" s="1"/>
    </row>
    <row r="82" spans="1:6" ht="30" x14ac:dyDescent="0.25">
      <c r="A82" s="44">
        <v>1</v>
      </c>
      <c r="B82" s="44" t="s">
        <v>59</v>
      </c>
      <c r="C82" s="44">
        <v>1223.92</v>
      </c>
      <c r="D82" s="45"/>
      <c r="E82" s="1"/>
      <c r="F82" s="1"/>
    </row>
    <row r="83" spans="1:6" ht="60" x14ac:dyDescent="0.25">
      <c r="A83" s="44">
        <v>2</v>
      </c>
      <c r="B83" s="44" t="s">
        <v>65</v>
      </c>
      <c r="C83" s="44">
        <v>935</v>
      </c>
      <c r="D83" s="45"/>
      <c r="E83" s="1"/>
      <c r="F83" s="1"/>
    </row>
    <row r="84" spans="1:6" ht="30" x14ac:dyDescent="0.25">
      <c r="A84" s="44">
        <v>3</v>
      </c>
      <c r="B84" s="47" t="s">
        <v>155</v>
      </c>
      <c r="C84" s="44">
        <v>1318</v>
      </c>
      <c r="D84" s="45"/>
      <c r="E84" s="1"/>
      <c r="F84" s="1"/>
    </row>
    <row r="85" spans="1:6" x14ac:dyDescent="0.25">
      <c r="A85" s="44">
        <v>4</v>
      </c>
      <c r="B85" s="47" t="s">
        <v>156</v>
      </c>
      <c r="C85" s="44">
        <v>1529.5</v>
      </c>
      <c r="D85" s="45"/>
      <c r="E85" s="1"/>
      <c r="F85" s="1"/>
    </row>
    <row r="86" spans="1:6" x14ac:dyDescent="0.25">
      <c r="A86" s="44">
        <v>5</v>
      </c>
      <c r="B86" s="44" t="s">
        <v>157</v>
      </c>
      <c r="C86" s="44">
        <v>1951</v>
      </c>
      <c r="D86" s="45"/>
      <c r="E86" s="1"/>
      <c r="F86" s="1"/>
    </row>
    <row r="87" spans="1:6" x14ac:dyDescent="0.25">
      <c r="A87" s="44">
        <v>6</v>
      </c>
      <c r="B87" s="44" t="s">
        <v>158</v>
      </c>
      <c r="C87" s="44">
        <v>949.5</v>
      </c>
      <c r="D87" s="45"/>
      <c r="E87" s="1"/>
      <c r="F87" s="1"/>
    </row>
    <row r="88" spans="1:6" x14ac:dyDescent="0.25">
      <c r="A88" s="44">
        <v>7</v>
      </c>
      <c r="B88" s="47" t="s">
        <v>159</v>
      </c>
      <c r="C88" s="44">
        <v>5478</v>
      </c>
      <c r="D88" s="45"/>
      <c r="E88" s="1"/>
      <c r="F88" s="1"/>
    </row>
    <row r="89" spans="1:6" ht="30" x14ac:dyDescent="0.25">
      <c r="A89" s="44">
        <v>8</v>
      </c>
      <c r="B89" s="47" t="s">
        <v>160</v>
      </c>
      <c r="C89" s="44">
        <v>2465.5</v>
      </c>
      <c r="D89" s="45"/>
      <c r="E89" s="1"/>
      <c r="F89" s="1"/>
    </row>
    <row r="90" spans="1:6" x14ac:dyDescent="0.25">
      <c r="A90" s="44">
        <v>9</v>
      </c>
      <c r="B90" s="47" t="s">
        <v>161</v>
      </c>
      <c r="C90" s="44">
        <v>316.5</v>
      </c>
      <c r="D90" s="45"/>
      <c r="E90" s="1"/>
      <c r="F90" s="1"/>
    </row>
    <row r="91" spans="1:6" ht="30" x14ac:dyDescent="0.25">
      <c r="A91" s="44">
        <v>10</v>
      </c>
      <c r="B91" s="47" t="s">
        <v>162</v>
      </c>
      <c r="C91" s="44">
        <v>1899</v>
      </c>
      <c r="D91" s="45"/>
      <c r="E91" s="1"/>
      <c r="F91" s="1"/>
    </row>
    <row r="92" spans="1:6" x14ac:dyDescent="0.25">
      <c r="A92" s="44"/>
      <c r="B92" s="74" t="s">
        <v>163</v>
      </c>
      <c r="C92" s="45">
        <f>SUM(C82:C91)</f>
        <v>18065.919999999998</v>
      </c>
      <c r="D92" s="45">
        <f>C92+D80</f>
        <v>83978.439999999988</v>
      </c>
      <c r="E92" s="1"/>
      <c r="F92" s="1"/>
    </row>
    <row r="93" spans="1:6" x14ac:dyDescent="0.25">
      <c r="A93" s="44"/>
      <c r="B93" s="44"/>
      <c r="C93" s="44"/>
      <c r="D93" s="44"/>
      <c r="E93" s="1"/>
      <c r="F93" s="1"/>
    </row>
    <row r="94" spans="1:6" x14ac:dyDescent="0.25">
      <c r="A94" s="46"/>
      <c r="B94" s="46"/>
      <c r="C94" s="46"/>
      <c r="D94" s="46"/>
      <c r="E94" s="1"/>
      <c r="F94" s="1"/>
    </row>
    <row r="95" spans="1:6" x14ac:dyDescent="0.25">
      <c r="E95" s="1"/>
      <c r="F95" s="1"/>
    </row>
    <row r="96" spans="1:6" x14ac:dyDescent="0.25">
      <c r="E96" s="1"/>
      <c r="F96" s="1"/>
    </row>
    <row r="97" spans="5:6" x14ac:dyDescent="0.25">
      <c r="E97" s="1"/>
      <c r="F97" s="1"/>
    </row>
    <row r="98" spans="5:6" x14ac:dyDescent="0.25">
      <c r="E98" s="1"/>
      <c r="F98" s="1"/>
    </row>
    <row r="99" spans="5:6" x14ac:dyDescent="0.25">
      <c r="E99" s="1"/>
      <c r="F99" s="1"/>
    </row>
    <row r="100" spans="5:6" x14ac:dyDescent="0.25">
      <c r="E100" s="1"/>
      <c r="F100" s="1"/>
    </row>
    <row r="101" spans="5:6" x14ac:dyDescent="0.25">
      <c r="E101" s="1"/>
      <c r="F101" s="1"/>
    </row>
    <row r="102" spans="5:6" x14ac:dyDescent="0.25">
      <c r="E102" s="1"/>
      <c r="F102" s="1"/>
    </row>
    <row r="103" spans="5:6" x14ac:dyDescent="0.25">
      <c r="E103" s="1"/>
      <c r="F103" s="1"/>
    </row>
    <row r="104" spans="5:6" x14ac:dyDescent="0.25">
      <c r="E104" s="1"/>
      <c r="F104" s="1"/>
    </row>
    <row r="105" spans="5:6" x14ac:dyDescent="0.25">
      <c r="E105" s="1"/>
      <c r="F105" s="1"/>
    </row>
    <row r="106" spans="5:6" x14ac:dyDescent="0.25">
      <c r="E106" s="1"/>
      <c r="F106" s="1"/>
    </row>
    <row r="107" spans="5:6" x14ac:dyDescent="0.25">
      <c r="E107" s="1"/>
      <c r="F107" s="1"/>
    </row>
    <row r="108" spans="5:6" x14ac:dyDescent="0.25">
      <c r="E108" s="1"/>
      <c r="F108" s="1"/>
    </row>
    <row r="109" spans="5:6" x14ac:dyDescent="0.25">
      <c r="E109" s="1"/>
      <c r="F109" s="1"/>
    </row>
    <row r="110" spans="5:6" x14ac:dyDescent="0.25">
      <c r="E110" s="1"/>
      <c r="F110" s="1"/>
    </row>
    <row r="111" spans="5:6" x14ac:dyDescent="0.25">
      <c r="E111" s="1"/>
      <c r="F111" s="1"/>
    </row>
    <row r="112" spans="5:6" x14ac:dyDescent="0.25">
      <c r="E112" s="1"/>
      <c r="F112" s="1"/>
    </row>
    <row r="113" spans="5:6" x14ac:dyDescent="0.25">
      <c r="E113" s="1"/>
      <c r="F113" s="1"/>
    </row>
    <row r="114" spans="5:6" x14ac:dyDescent="0.25">
      <c r="E114" s="1"/>
      <c r="F114" s="1"/>
    </row>
    <row r="115" spans="5:6" x14ac:dyDescent="0.25">
      <c r="E115" s="1"/>
      <c r="F115" s="1"/>
    </row>
    <row r="116" spans="5:6" x14ac:dyDescent="0.25">
      <c r="E116" s="1"/>
      <c r="F116" s="1"/>
    </row>
    <row r="117" spans="5:6" x14ac:dyDescent="0.25">
      <c r="E117" s="1"/>
      <c r="F117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19" workbookViewId="0">
      <selection activeCell="D50" sqref="D50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76" t="s">
        <v>64</v>
      </c>
      <c r="C1" s="76"/>
      <c r="D1" s="76"/>
      <c r="E1" s="7"/>
      <c r="F1" s="7"/>
      <c r="G1" s="7"/>
      <c r="H1" s="7"/>
    </row>
    <row r="2" spans="1:8" ht="15.75" x14ac:dyDescent="0.25">
      <c r="A2" s="1"/>
      <c r="B2" s="2" t="s">
        <v>0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5" t="s">
        <v>7</v>
      </c>
      <c r="C3" s="75"/>
      <c r="D3" s="75"/>
      <c r="E3" s="1"/>
      <c r="F3" s="1"/>
      <c r="G3" s="1"/>
      <c r="H3" s="1"/>
    </row>
    <row r="4" spans="1:8" x14ac:dyDescent="0.25">
      <c r="A4" s="8"/>
      <c r="B4" s="9" t="s">
        <v>1</v>
      </c>
      <c r="C4" s="8" t="s">
        <v>2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3</v>
      </c>
      <c r="C5" s="8"/>
      <c r="D5" s="8"/>
      <c r="E5" s="1"/>
      <c r="F5" s="1"/>
      <c r="G5" s="1"/>
      <c r="H5" s="1"/>
    </row>
    <row r="6" spans="1:8" s="4" customFormat="1" x14ac:dyDescent="0.25">
      <c r="A6" s="44">
        <v>1</v>
      </c>
      <c r="B6" s="44" t="s">
        <v>62</v>
      </c>
      <c r="C6" s="44">
        <v>3762</v>
      </c>
      <c r="D6" s="45"/>
    </row>
    <row r="7" spans="1:8" s="4" customFormat="1" ht="30" x14ac:dyDescent="0.25">
      <c r="A7" s="44">
        <v>2</v>
      </c>
      <c r="B7" s="44" t="s">
        <v>78</v>
      </c>
      <c r="C7" s="44">
        <v>1266</v>
      </c>
      <c r="D7" s="45"/>
    </row>
    <row r="8" spans="1:8" s="4" customFormat="1" ht="30" x14ac:dyDescent="0.25">
      <c r="A8" s="44">
        <v>3</v>
      </c>
      <c r="B8" s="44" t="s">
        <v>79</v>
      </c>
      <c r="C8" s="44">
        <v>813</v>
      </c>
      <c r="D8" s="45"/>
    </row>
    <row r="9" spans="1:8" s="1" customFormat="1" x14ac:dyDescent="0.25">
      <c r="A9" s="44"/>
      <c r="B9" s="45" t="s">
        <v>77</v>
      </c>
      <c r="C9" s="45">
        <f>SUM(C6:C8)</f>
        <v>5841</v>
      </c>
      <c r="D9" s="45">
        <f>C9</f>
        <v>5841</v>
      </c>
    </row>
    <row r="10" spans="1:8" s="1" customFormat="1" x14ac:dyDescent="0.25">
      <c r="A10" s="44"/>
      <c r="B10" s="45" t="s">
        <v>6</v>
      </c>
      <c r="C10" s="44"/>
      <c r="D10" s="45"/>
    </row>
    <row r="11" spans="1:8" s="1" customFormat="1" ht="30" x14ac:dyDescent="0.25">
      <c r="A11" s="44">
        <v>1</v>
      </c>
      <c r="B11" s="44" t="s">
        <v>86</v>
      </c>
      <c r="C11" s="70">
        <v>1899</v>
      </c>
      <c r="D11" s="71"/>
    </row>
    <row r="12" spans="1:8" s="1" customFormat="1" x14ac:dyDescent="0.25">
      <c r="A12" s="44">
        <v>2</v>
      </c>
      <c r="B12" s="44" t="s">
        <v>62</v>
      </c>
      <c r="C12" s="44">
        <v>3762</v>
      </c>
      <c r="D12" s="45"/>
    </row>
    <row r="13" spans="1:8" s="4" customFormat="1" x14ac:dyDescent="0.25">
      <c r="A13" s="44"/>
      <c r="B13" s="45" t="s">
        <v>83</v>
      </c>
      <c r="C13" s="44">
        <f>SUM(C11:C12)</f>
        <v>5661</v>
      </c>
      <c r="D13" s="45">
        <f>C13+D9</f>
        <v>11502</v>
      </c>
    </row>
    <row r="14" spans="1:8" s="1" customFormat="1" x14ac:dyDescent="0.25">
      <c r="A14" s="44"/>
      <c r="B14" s="45" t="s">
        <v>6</v>
      </c>
      <c r="C14" s="44"/>
      <c r="D14" s="45"/>
    </row>
    <row r="15" spans="1:8" s="1" customFormat="1" x14ac:dyDescent="0.25">
      <c r="A15" s="44">
        <v>1</v>
      </c>
      <c r="B15" s="44" t="s">
        <v>62</v>
      </c>
      <c r="C15" s="44">
        <v>3762</v>
      </c>
      <c r="D15" s="45"/>
    </row>
    <row r="16" spans="1:8" s="1" customFormat="1" x14ac:dyDescent="0.25">
      <c r="A16" s="44">
        <v>2</v>
      </c>
      <c r="B16" s="44" t="s">
        <v>94</v>
      </c>
      <c r="C16" s="44">
        <v>1266</v>
      </c>
      <c r="D16" s="45"/>
    </row>
    <row r="17" spans="1:4" s="1" customFormat="1" x14ac:dyDescent="0.25">
      <c r="A17" s="44"/>
      <c r="B17" s="45" t="s">
        <v>93</v>
      </c>
      <c r="C17" s="45">
        <f>SUM(C15:C16)</f>
        <v>5028</v>
      </c>
      <c r="D17" s="45">
        <f>C17+D13</f>
        <v>16530</v>
      </c>
    </row>
    <row r="18" spans="1:4" s="1" customFormat="1" x14ac:dyDescent="0.25">
      <c r="A18" s="44"/>
      <c r="B18" s="45" t="s">
        <v>8</v>
      </c>
      <c r="C18" s="45"/>
      <c r="D18" s="45"/>
    </row>
    <row r="19" spans="1:4" s="1" customFormat="1" x14ac:dyDescent="0.25">
      <c r="A19" s="44">
        <v>1</v>
      </c>
      <c r="B19" s="44" t="s">
        <v>62</v>
      </c>
      <c r="C19" s="44">
        <v>3762</v>
      </c>
      <c r="D19" s="45"/>
    </row>
    <row r="20" spans="1:4" s="1" customFormat="1" x14ac:dyDescent="0.25">
      <c r="A20" s="44">
        <v>2</v>
      </c>
      <c r="B20" s="44" t="s">
        <v>102</v>
      </c>
      <c r="C20" s="44">
        <v>1266</v>
      </c>
      <c r="D20" s="45"/>
    </row>
    <row r="21" spans="1:4" s="1" customFormat="1" x14ac:dyDescent="0.25">
      <c r="A21" s="44"/>
      <c r="B21" s="45" t="s">
        <v>101</v>
      </c>
      <c r="C21" s="45">
        <f>SUM(C19:C20)</f>
        <v>5028</v>
      </c>
      <c r="D21" s="45">
        <f>C21+D17</f>
        <v>21558</v>
      </c>
    </row>
    <row r="22" spans="1:4" s="1" customFormat="1" x14ac:dyDescent="0.25">
      <c r="A22" s="44"/>
      <c r="B22" s="45" t="s">
        <v>9</v>
      </c>
      <c r="C22" s="45"/>
      <c r="D22" s="45"/>
    </row>
    <row r="23" spans="1:4" s="1" customFormat="1" x14ac:dyDescent="0.25">
      <c r="A23" s="44">
        <v>1</v>
      </c>
      <c r="B23" s="44" t="s">
        <v>62</v>
      </c>
      <c r="C23" s="45">
        <v>3762</v>
      </c>
      <c r="D23" s="45">
        <f>C23+D21</f>
        <v>25320</v>
      </c>
    </row>
    <row r="24" spans="1:4" s="1" customFormat="1" x14ac:dyDescent="0.25">
      <c r="A24" s="44"/>
      <c r="B24" s="45" t="s">
        <v>10</v>
      </c>
      <c r="C24" s="44"/>
      <c r="D24" s="45"/>
    </row>
    <row r="25" spans="1:4" s="1" customFormat="1" x14ac:dyDescent="0.25">
      <c r="A25" s="44">
        <v>1</v>
      </c>
      <c r="B25" s="44" t="s">
        <v>62</v>
      </c>
      <c r="C25" s="44">
        <v>3762</v>
      </c>
      <c r="D25" s="45">
        <f>C25+D23</f>
        <v>29082</v>
      </c>
    </row>
    <row r="26" spans="1:4" s="1" customFormat="1" x14ac:dyDescent="0.25">
      <c r="A26" s="44"/>
      <c r="B26" s="45" t="s">
        <v>11</v>
      </c>
      <c r="C26" s="44"/>
      <c r="D26" s="45"/>
    </row>
    <row r="27" spans="1:4" s="1" customFormat="1" x14ac:dyDescent="0.25">
      <c r="A27" s="44">
        <v>1</v>
      </c>
      <c r="B27" s="44" t="s">
        <v>62</v>
      </c>
      <c r="C27" s="44">
        <v>3762</v>
      </c>
      <c r="D27" s="45"/>
    </row>
    <row r="28" spans="1:4" s="1" customFormat="1" x14ac:dyDescent="0.25">
      <c r="A28" s="44">
        <v>2</v>
      </c>
      <c r="B28" s="44" t="s">
        <v>116</v>
      </c>
      <c r="C28" s="44">
        <v>4723</v>
      </c>
      <c r="D28" s="45"/>
    </row>
    <row r="29" spans="1:4" s="1" customFormat="1" x14ac:dyDescent="0.25">
      <c r="A29" s="44"/>
      <c r="B29" s="45" t="s">
        <v>115</v>
      </c>
      <c r="C29" s="45">
        <f>SUM(C27:C28)</f>
        <v>8485</v>
      </c>
      <c r="D29" s="45">
        <f>C29+D25</f>
        <v>37567</v>
      </c>
    </row>
    <row r="30" spans="1:4" s="1" customFormat="1" x14ac:dyDescent="0.25">
      <c r="A30" s="44"/>
      <c r="B30" s="45" t="s">
        <v>12</v>
      </c>
      <c r="C30" s="44"/>
      <c r="D30" s="45"/>
    </row>
    <row r="31" spans="1:4" s="1" customFormat="1" x14ac:dyDescent="0.25">
      <c r="A31" s="44">
        <v>1</v>
      </c>
      <c r="B31" s="44" t="s">
        <v>62</v>
      </c>
      <c r="C31" s="44">
        <v>3762</v>
      </c>
      <c r="D31" s="45">
        <f>C31+D29</f>
        <v>41329</v>
      </c>
    </row>
    <row r="32" spans="1:4" s="1" customFormat="1" x14ac:dyDescent="0.25">
      <c r="A32" s="44"/>
      <c r="B32" s="45" t="s">
        <v>13</v>
      </c>
      <c r="C32" s="45"/>
      <c r="D32" s="45"/>
    </row>
    <row r="33" spans="1:4" s="1" customFormat="1" x14ac:dyDescent="0.25">
      <c r="A33" s="44">
        <v>1</v>
      </c>
      <c r="B33" s="44" t="s">
        <v>62</v>
      </c>
      <c r="C33" s="44">
        <v>3762</v>
      </c>
      <c r="D33" s="45"/>
    </row>
    <row r="34" spans="1:4" s="1" customFormat="1" x14ac:dyDescent="0.25">
      <c r="A34" s="44">
        <v>2</v>
      </c>
      <c r="B34" s="44" t="s">
        <v>133</v>
      </c>
      <c r="C34" s="44">
        <v>1338</v>
      </c>
      <c r="D34" s="45"/>
    </row>
    <row r="35" spans="1:4" s="1" customFormat="1" x14ac:dyDescent="0.25">
      <c r="A35" s="44"/>
      <c r="B35" s="45" t="s">
        <v>132</v>
      </c>
      <c r="C35" s="45">
        <f>SUM(C33:C34)</f>
        <v>5100</v>
      </c>
      <c r="D35" s="45">
        <f>C35+D31</f>
        <v>46429</v>
      </c>
    </row>
    <row r="36" spans="1:4" s="1" customFormat="1" x14ac:dyDescent="0.25">
      <c r="A36" s="44"/>
      <c r="B36" s="45" t="s">
        <v>14</v>
      </c>
      <c r="C36" s="44"/>
      <c r="D36" s="45"/>
    </row>
    <row r="37" spans="1:4" s="1" customFormat="1" x14ac:dyDescent="0.25">
      <c r="A37" s="44">
        <v>1</v>
      </c>
      <c r="B37" s="44" t="s">
        <v>62</v>
      </c>
      <c r="C37" s="44">
        <v>3762</v>
      </c>
      <c r="D37" s="45"/>
    </row>
    <row r="38" spans="1:4" s="1" customFormat="1" x14ac:dyDescent="0.25">
      <c r="A38" s="44">
        <v>2</v>
      </c>
      <c r="B38" s="44" t="s">
        <v>139</v>
      </c>
      <c r="C38" s="44">
        <v>597.5</v>
      </c>
      <c r="D38" s="45"/>
    </row>
    <row r="39" spans="1:4" s="1" customFormat="1" x14ac:dyDescent="0.25">
      <c r="A39" s="44"/>
      <c r="B39" s="45" t="s">
        <v>138</v>
      </c>
      <c r="C39" s="45">
        <f>SUM(C37:C38)</f>
        <v>4359.5</v>
      </c>
      <c r="D39" s="45">
        <f>C39+D35</f>
        <v>50788.5</v>
      </c>
    </row>
    <row r="40" spans="1:4" s="1" customFormat="1" x14ac:dyDescent="0.25">
      <c r="A40" s="44"/>
      <c r="B40" s="45" t="s">
        <v>15</v>
      </c>
      <c r="C40" s="44"/>
      <c r="D40" s="45"/>
    </row>
    <row r="41" spans="1:4" s="1" customFormat="1" x14ac:dyDescent="0.25">
      <c r="A41" s="44">
        <v>1</v>
      </c>
      <c r="B41" s="44" t="s">
        <v>62</v>
      </c>
      <c r="C41" s="44">
        <v>3762</v>
      </c>
      <c r="D41" s="45"/>
    </row>
    <row r="42" spans="1:4" s="1" customFormat="1" ht="30" x14ac:dyDescent="0.25">
      <c r="A42" s="44">
        <v>2</v>
      </c>
      <c r="B42" s="44" t="s">
        <v>148</v>
      </c>
      <c r="C42" s="44">
        <v>2521.5</v>
      </c>
      <c r="D42" s="45"/>
    </row>
    <row r="43" spans="1:4" s="1" customFormat="1" x14ac:dyDescent="0.25">
      <c r="A43" s="44">
        <v>3</v>
      </c>
      <c r="B43" s="44" t="s">
        <v>149</v>
      </c>
      <c r="C43" s="44">
        <v>633</v>
      </c>
      <c r="D43" s="45"/>
    </row>
    <row r="44" spans="1:4" s="1" customFormat="1" x14ac:dyDescent="0.25">
      <c r="A44" s="44">
        <v>4</v>
      </c>
      <c r="B44" s="44" t="s">
        <v>150</v>
      </c>
      <c r="C44" s="44">
        <v>1266</v>
      </c>
      <c r="D44" s="45"/>
    </row>
    <row r="45" spans="1:4" s="1" customFormat="1" x14ac:dyDescent="0.25">
      <c r="A45" s="44"/>
      <c r="B45" s="45" t="s">
        <v>147</v>
      </c>
      <c r="C45" s="45">
        <f>SUM(C41:C44)</f>
        <v>8182.5</v>
      </c>
      <c r="D45" s="45">
        <f>C45+D39</f>
        <v>58971</v>
      </c>
    </row>
    <row r="46" spans="1:4" s="1" customFormat="1" x14ac:dyDescent="0.25">
      <c r="A46" s="44"/>
      <c r="B46" s="45" t="s">
        <v>16</v>
      </c>
      <c r="C46" s="44"/>
      <c r="D46" s="45"/>
    </row>
    <row r="47" spans="1:4" s="1" customFormat="1" x14ac:dyDescent="0.25">
      <c r="A47" s="44">
        <v>1</v>
      </c>
      <c r="B47" s="44" t="s">
        <v>164</v>
      </c>
      <c r="C47" s="44">
        <v>1266</v>
      </c>
      <c r="D47" s="45"/>
    </row>
    <row r="48" spans="1:4" s="1" customFormat="1" x14ac:dyDescent="0.25">
      <c r="A48" s="44">
        <v>2</v>
      </c>
      <c r="B48" s="44" t="s">
        <v>62</v>
      </c>
      <c r="C48" s="44">
        <v>3762</v>
      </c>
      <c r="D48" s="45"/>
    </row>
    <row r="49" spans="1:4" s="1" customFormat="1" x14ac:dyDescent="0.25">
      <c r="A49" s="44"/>
      <c r="B49" s="45" t="s">
        <v>163</v>
      </c>
      <c r="C49" s="45">
        <f>SUM(C47:C48)</f>
        <v>5028</v>
      </c>
      <c r="D49" s="45">
        <f>C49+D45</f>
        <v>63999</v>
      </c>
    </row>
    <row r="50" spans="1:4" s="1" customFormat="1" x14ac:dyDescent="0.25">
      <c r="A50" s="44"/>
      <c r="B50" s="44"/>
      <c r="C50" s="44"/>
      <c r="D50" s="45"/>
    </row>
    <row r="51" spans="1:4" s="1" customFormat="1" x14ac:dyDescent="0.25">
      <c r="A51" s="44"/>
      <c r="B51" s="44"/>
      <c r="C51" s="44"/>
      <c r="D51" s="45"/>
    </row>
    <row r="52" spans="1:4" s="1" customFormat="1" x14ac:dyDescent="0.25">
      <c r="A52" s="44"/>
      <c r="B52" s="44"/>
      <c r="C52" s="44"/>
      <c r="D52" s="45"/>
    </row>
    <row r="53" spans="1:4" s="1" customFormat="1" x14ac:dyDescent="0.25">
      <c r="A53" s="44"/>
      <c r="B53" s="44"/>
      <c r="C53" s="44"/>
      <c r="D53" s="45"/>
    </row>
    <row r="54" spans="1:4" s="1" customFormat="1" x14ac:dyDescent="0.25">
      <c r="A54" s="44"/>
      <c r="B54" s="44"/>
      <c r="C54" s="44"/>
      <c r="D54" s="45"/>
    </row>
    <row r="55" spans="1:4" s="1" customFormat="1" x14ac:dyDescent="0.25">
      <c r="A55" s="44"/>
      <c r="B55" s="44"/>
      <c r="C55" s="44"/>
      <c r="D55" s="45"/>
    </row>
    <row r="56" spans="1:4" s="1" customFormat="1" x14ac:dyDescent="0.25">
      <c r="A56" s="44"/>
      <c r="B56" s="44"/>
      <c r="C56" s="44"/>
      <c r="D56" s="45"/>
    </row>
    <row r="57" spans="1:4" s="1" customFormat="1" x14ac:dyDescent="0.25">
      <c r="A57" s="44"/>
      <c r="B57" s="44"/>
      <c r="C57" s="44"/>
      <c r="D57" s="45"/>
    </row>
    <row r="58" spans="1:4" s="1" customFormat="1" x14ac:dyDescent="0.25">
      <c r="A58" s="44"/>
      <c r="B58" s="44"/>
      <c r="C58" s="44"/>
      <c r="D58" s="45"/>
    </row>
    <row r="59" spans="1:4" s="1" customFormat="1" ht="15.75" customHeight="1" x14ac:dyDescent="0.25">
      <c r="A59" s="44"/>
      <c r="B59" s="45"/>
      <c r="C59" s="44"/>
      <c r="D59" s="4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25" workbookViewId="0">
      <selection activeCell="C44" sqref="C44"/>
    </sheetView>
  </sheetViews>
  <sheetFormatPr defaultRowHeight="15" x14ac:dyDescent="0.25"/>
  <cols>
    <col min="1" max="1" width="4.28515625" customWidth="1"/>
    <col min="2" max="2" width="46" customWidth="1"/>
    <col min="3" max="3" width="11" customWidth="1"/>
    <col min="4" max="4" width="10.42578125" customWidth="1"/>
  </cols>
  <sheetData>
    <row r="1" spans="1:4" ht="15.75" x14ac:dyDescent="0.25">
      <c r="A1" s="1"/>
      <c r="B1" s="76" t="s">
        <v>64</v>
      </c>
      <c r="C1" s="76"/>
      <c r="D1" s="76"/>
    </row>
    <row r="2" spans="1:4" ht="15.75" x14ac:dyDescent="0.25">
      <c r="A2" s="1"/>
      <c r="B2" s="2" t="s">
        <v>0</v>
      </c>
      <c r="C2" s="1"/>
      <c r="D2" s="1"/>
    </row>
    <row r="3" spans="1:4" x14ac:dyDescent="0.25">
      <c r="A3" s="1"/>
      <c r="B3" s="75" t="s">
        <v>48</v>
      </c>
      <c r="C3" s="75"/>
      <c r="D3" s="75"/>
    </row>
    <row r="4" spans="1:4" ht="26.25" x14ac:dyDescent="0.25">
      <c r="A4" s="8"/>
      <c r="B4" s="9" t="s">
        <v>1</v>
      </c>
      <c r="C4" s="8" t="s">
        <v>2</v>
      </c>
      <c r="D4" s="9" t="s">
        <v>28</v>
      </c>
    </row>
    <row r="5" spans="1:4" x14ac:dyDescent="0.25">
      <c r="A5" s="8"/>
      <c r="B5" s="3" t="s">
        <v>3</v>
      </c>
      <c r="C5" s="8"/>
      <c r="D5" s="8"/>
    </row>
    <row r="6" spans="1:4" ht="30" x14ac:dyDescent="0.25">
      <c r="A6" s="44">
        <v>1</v>
      </c>
      <c r="B6" s="44" t="s">
        <v>80</v>
      </c>
      <c r="C6" s="44">
        <v>1267.75</v>
      </c>
      <c r="D6" s="45">
        <f>C6</f>
        <v>1267.75</v>
      </c>
    </row>
    <row r="7" spans="1:4" x14ac:dyDescent="0.25">
      <c r="A7" s="44"/>
      <c r="B7" s="45" t="s">
        <v>6</v>
      </c>
      <c r="C7" s="44"/>
      <c r="D7" s="45"/>
    </row>
    <row r="8" spans="1:4" ht="30" x14ac:dyDescent="0.25">
      <c r="A8" s="44">
        <v>1</v>
      </c>
      <c r="B8" s="44" t="s">
        <v>84</v>
      </c>
      <c r="C8" s="44">
        <v>1284.25</v>
      </c>
      <c r="D8" s="45"/>
    </row>
    <row r="9" spans="1:4" ht="30" x14ac:dyDescent="0.25">
      <c r="A9" s="44">
        <v>2</v>
      </c>
      <c r="B9" s="44" t="s">
        <v>85</v>
      </c>
      <c r="C9" s="44">
        <v>1267.25</v>
      </c>
      <c r="D9" s="45"/>
    </row>
    <row r="10" spans="1:4" x14ac:dyDescent="0.25">
      <c r="A10" s="44"/>
      <c r="B10" s="45" t="s">
        <v>83</v>
      </c>
      <c r="C10" s="44">
        <f>SUM(C8:C9)</f>
        <v>2551.5</v>
      </c>
      <c r="D10" s="45">
        <f>C10+D6</f>
        <v>3819.25</v>
      </c>
    </row>
    <row r="11" spans="1:4" x14ac:dyDescent="0.25">
      <c r="A11" s="44"/>
      <c r="B11" s="45" t="s">
        <v>4</v>
      </c>
      <c r="C11" s="44"/>
      <c r="D11" s="45"/>
    </row>
    <row r="12" spans="1:4" x14ac:dyDescent="0.25">
      <c r="A12" s="44">
        <v>1</v>
      </c>
      <c r="B12" s="44" t="s">
        <v>96</v>
      </c>
      <c r="C12" s="44">
        <v>1285.25</v>
      </c>
      <c r="D12" s="45"/>
    </row>
    <row r="13" spans="1:4" ht="30" x14ac:dyDescent="0.25">
      <c r="A13" s="44">
        <v>2</v>
      </c>
      <c r="B13" s="44" t="s">
        <v>97</v>
      </c>
      <c r="C13" s="44">
        <v>1267.25</v>
      </c>
      <c r="D13" s="45"/>
    </row>
    <row r="14" spans="1:4" ht="30" x14ac:dyDescent="0.25">
      <c r="A14" s="44">
        <v>3</v>
      </c>
      <c r="B14" s="44" t="s">
        <v>98</v>
      </c>
      <c r="C14" s="44">
        <v>1470</v>
      </c>
      <c r="D14" s="45"/>
    </row>
    <row r="15" spans="1:4" x14ac:dyDescent="0.25">
      <c r="A15" s="44"/>
      <c r="B15" s="45" t="s">
        <v>93</v>
      </c>
      <c r="C15" s="45">
        <f>SUM(C12:C14)</f>
        <v>4022.5</v>
      </c>
      <c r="D15" s="45">
        <f>C15+D10</f>
        <v>7841.75</v>
      </c>
    </row>
    <row r="16" spans="1:4" x14ac:dyDescent="0.25">
      <c r="A16" s="44"/>
      <c r="B16" s="45" t="s">
        <v>9</v>
      </c>
      <c r="C16" s="44"/>
      <c r="D16" s="45"/>
    </row>
    <row r="17" spans="1:4" x14ac:dyDescent="0.25">
      <c r="A17" s="44">
        <v>1</v>
      </c>
      <c r="B17" s="44" t="s">
        <v>105</v>
      </c>
      <c r="C17" s="44">
        <v>10138.5</v>
      </c>
      <c r="D17" s="45"/>
    </row>
    <row r="18" spans="1:4" x14ac:dyDescent="0.25">
      <c r="A18" s="44">
        <v>2</v>
      </c>
      <c r="B18" s="44" t="s">
        <v>106</v>
      </c>
      <c r="C18" s="44">
        <v>167.88</v>
      </c>
      <c r="D18" s="44"/>
    </row>
    <row r="19" spans="1:4" ht="30" x14ac:dyDescent="0.25">
      <c r="A19" s="48">
        <v>3</v>
      </c>
      <c r="B19" s="44" t="s">
        <v>107</v>
      </c>
      <c r="C19" s="44">
        <v>1611.25</v>
      </c>
      <c r="D19" s="45"/>
    </row>
    <row r="20" spans="1:4" x14ac:dyDescent="0.25">
      <c r="A20" s="48"/>
      <c r="B20" s="45" t="s">
        <v>104</v>
      </c>
      <c r="C20" s="50">
        <f>SUM(C17:C19)</f>
        <v>11917.63</v>
      </c>
      <c r="D20" s="45">
        <f>C20+D15</f>
        <v>19759.379999999997</v>
      </c>
    </row>
    <row r="21" spans="1:4" x14ac:dyDescent="0.25">
      <c r="A21" s="48"/>
      <c r="B21" s="45" t="s">
        <v>10</v>
      </c>
      <c r="C21" s="44"/>
      <c r="D21" s="45"/>
    </row>
    <row r="22" spans="1:4" ht="30" x14ac:dyDescent="0.25">
      <c r="A22" s="48">
        <v>1</v>
      </c>
      <c r="B22" s="44" t="s">
        <v>110</v>
      </c>
      <c r="C22" s="45">
        <v>1250.25</v>
      </c>
      <c r="D22" s="45"/>
    </row>
    <row r="23" spans="1:4" ht="30" x14ac:dyDescent="0.25">
      <c r="A23" s="48">
        <v>2</v>
      </c>
      <c r="B23" s="44" t="s">
        <v>111</v>
      </c>
      <c r="C23" s="44">
        <v>1268.25</v>
      </c>
      <c r="D23" s="45"/>
    </row>
    <row r="24" spans="1:4" ht="30" x14ac:dyDescent="0.25">
      <c r="A24" s="48">
        <v>3</v>
      </c>
      <c r="B24" s="44" t="s">
        <v>112</v>
      </c>
      <c r="C24" s="44">
        <v>1245.25</v>
      </c>
      <c r="D24" s="45"/>
    </row>
    <row r="25" spans="1:4" x14ac:dyDescent="0.25">
      <c r="A25" s="48"/>
      <c r="B25" s="45" t="s">
        <v>109</v>
      </c>
      <c r="C25" s="48">
        <f>SUM(C22:C24)</f>
        <v>3763.75</v>
      </c>
      <c r="D25" s="45">
        <f>C25+D20</f>
        <v>23523.129999999997</v>
      </c>
    </row>
    <row r="26" spans="1:4" x14ac:dyDescent="0.25">
      <c r="A26" s="48"/>
      <c r="B26" s="45" t="s">
        <v>11</v>
      </c>
      <c r="C26" s="44"/>
      <c r="D26" s="45"/>
    </row>
    <row r="27" spans="1:4" x14ac:dyDescent="0.25">
      <c r="A27" s="48">
        <v>1</v>
      </c>
      <c r="B27" s="44" t="s">
        <v>117</v>
      </c>
      <c r="C27" s="44">
        <v>22926</v>
      </c>
      <c r="D27" s="44"/>
    </row>
    <row r="28" spans="1:4" ht="30" x14ac:dyDescent="0.25">
      <c r="A28" s="48">
        <v>2</v>
      </c>
      <c r="B28" s="44" t="s">
        <v>118</v>
      </c>
      <c r="C28" s="44">
        <v>2486.5</v>
      </c>
      <c r="D28" s="45"/>
    </row>
    <row r="29" spans="1:4" ht="30" x14ac:dyDescent="0.25">
      <c r="A29" s="48">
        <v>3</v>
      </c>
      <c r="B29" s="44" t="s">
        <v>119</v>
      </c>
      <c r="C29" s="44">
        <v>940.25</v>
      </c>
      <c r="D29" s="45"/>
    </row>
    <row r="30" spans="1:4" x14ac:dyDescent="0.25">
      <c r="A30" s="48"/>
      <c r="B30" s="45" t="s">
        <v>115</v>
      </c>
      <c r="C30" s="45">
        <f>SUM(C27:C29)</f>
        <v>26352.75</v>
      </c>
      <c r="D30" s="45">
        <f>C30+D25</f>
        <v>49875.88</v>
      </c>
    </row>
    <row r="31" spans="1:4" x14ac:dyDescent="0.25">
      <c r="A31" s="48"/>
      <c r="B31" s="45" t="s">
        <v>12</v>
      </c>
      <c r="C31" s="44"/>
      <c r="D31" s="45"/>
    </row>
    <row r="32" spans="1:4" ht="30" x14ac:dyDescent="0.25">
      <c r="A32" s="48">
        <v>1</v>
      </c>
      <c r="B32" s="44" t="s">
        <v>126</v>
      </c>
      <c r="C32" s="44">
        <f>1667.25+1933</f>
        <v>3600.25</v>
      </c>
      <c r="D32" s="45">
        <f>C32+D30</f>
        <v>53476.13</v>
      </c>
    </row>
    <row r="33" spans="1:4" x14ac:dyDescent="0.25">
      <c r="A33" s="48"/>
      <c r="B33" s="45" t="s">
        <v>13</v>
      </c>
      <c r="C33" s="44"/>
      <c r="D33" s="45"/>
    </row>
    <row r="34" spans="1:4" ht="30" x14ac:dyDescent="0.25">
      <c r="A34" s="48">
        <v>1</v>
      </c>
      <c r="B34" s="44" t="s">
        <v>134</v>
      </c>
      <c r="C34" s="45">
        <v>2899.5</v>
      </c>
      <c r="D34" s="45">
        <f>C34+D32</f>
        <v>56375.63</v>
      </c>
    </row>
    <row r="35" spans="1:4" x14ac:dyDescent="0.25">
      <c r="A35" s="48"/>
      <c r="B35" s="45" t="s">
        <v>14</v>
      </c>
      <c r="C35" s="44"/>
      <c r="D35" s="45"/>
    </row>
    <row r="36" spans="1:4" ht="30" x14ac:dyDescent="0.25">
      <c r="A36" s="48">
        <v>1</v>
      </c>
      <c r="B36" s="44" t="s">
        <v>140</v>
      </c>
      <c r="C36" s="44">
        <v>330.88</v>
      </c>
      <c r="D36" s="45"/>
    </row>
    <row r="37" spans="1:4" ht="30" x14ac:dyDescent="0.25">
      <c r="A37" s="48">
        <v>2</v>
      </c>
      <c r="B37" s="44" t="s">
        <v>141</v>
      </c>
      <c r="C37" s="44">
        <f>2314+1268.25</f>
        <v>3582.25</v>
      </c>
      <c r="D37" s="45"/>
    </row>
    <row r="38" spans="1:4" x14ac:dyDescent="0.25">
      <c r="A38" s="48"/>
      <c r="B38" s="45" t="s">
        <v>138</v>
      </c>
      <c r="C38" s="45">
        <f>SUM(C36:C37)</f>
        <v>3913.13</v>
      </c>
      <c r="D38" s="45">
        <f>C38+D34</f>
        <v>60288.759999999995</v>
      </c>
    </row>
    <row r="39" spans="1:4" x14ac:dyDescent="0.25">
      <c r="A39" s="48"/>
      <c r="B39" s="45" t="s">
        <v>15</v>
      </c>
      <c r="C39" s="44"/>
      <c r="D39" s="45"/>
    </row>
    <row r="40" spans="1:4" ht="30" x14ac:dyDescent="0.25">
      <c r="A40" s="48">
        <v>1</v>
      </c>
      <c r="B40" s="44" t="s">
        <v>151</v>
      </c>
      <c r="C40" s="44">
        <f>950.25+950.25</f>
        <v>1900.5</v>
      </c>
      <c r="D40" s="45"/>
    </row>
    <row r="41" spans="1:4" x14ac:dyDescent="0.25">
      <c r="A41" s="48">
        <v>2</v>
      </c>
      <c r="B41" s="44" t="s">
        <v>152</v>
      </c>
      <c r="C41" s="44">
        <v>10221</v>
      </c>
      <c r="D41" s="45"/>
    </row>
    <row r="42" spans="1:4" x14ac:dyDescent="0.25">
      <c r="A42" s="48"/>
      <c r="B42" s="45" t="s">
        <v>147</v>
      </c>
      <c r="C42" s="45">
        <f>SUM(C40:C41)</f>
        <v>12121.5</v>
      </c>
      <c r="D42" s="45">
        <f>C42+D38</f>
        <v>72410.259999999995</v>
      </c>
    </row>
    <row r="43" spans="1:4" x14ac:dyDescent="0.25">
      <c r="A43" s="48"/>
      <c r="B43" s="44" t="s">
        <v>16</v>
      </c>
      <c r="C43" s="44"/>
      <c r="D43" s="45"/>
    </row>
    <row r="44" spans="1:4" ht="30" x14ac:dyDescent="0.25">
      <c r="A44" s="48">
        <v>1</v>
      </c>
      <c r="B44" s="44" t="s">
        <v>165</v>
      </c>
      <c r="C44" s="45">
        <v>968.25</v>
      </c>
      <c r="D44" s="45">
        <f>C44+D42</f>
        <v>73378.509999999995</v>
      </c>
    </row>
    <row r="45" spans="1:4" x14ac:dyDescent="0.25">
      <c r="A45" s="48"/>
      <c r="B45" s="44"/>
      <c r="C45" s="44"/>
      <c r="D45" s="45"/>
    </row>
    <row r="46" spans="1:4" x14ac:dyDescent="0.25">
      <c r="A46" s="48"/>
      <c r="B46" s="44"/>
      <c r="C46" s="44"/>
      <c r="D46" s="45"/>
    </row>
    <row r="47" spans="1:4" x14ac:dyDescent="0.25">
      <c r="A47" s="48"/>
      <c r="B47" s="44"/>
      <c r="C47" s="44"/>
      <c r="D47" s="45"/>
    </row>
    <row r="48" spans="1:4" x14ac:dyDescent="0.25">
      <c r="A48" s="48"/>
      <c r="B48" s="44"/>
      <c r="C48" s="44"/>
      <c r="D48" s="45"/>
    </row>
    <row r="49" spans="1:4" x14ac:dyDescent="0.25">
      <c r="A49" s="48"/>
      <c r="B49" s="44"/>
      <c r="C49" s="44"/>
      <c r="D49" s="45"/>
    </row>
    <row r="50" spans="1:4" x14ac:dyDescent="0.25">
      <c r="A50" s="48"/>
      <c r="B50" s="44"/>
      <c r="C50" s="44"/>
      <c r="D50" s="45"/>
    </row>
    <row r="51" spans="1:4" x14ac:dyDescent="0.25">
      <c r="A51" s="48"/>
      <c r="B51" s="44"/>
      <c r="C51" s="44"/>
      <c r="D51" s="45"/>
    </row>
    <row r="52" spans="1:4" x14ac:dyDescent="0.25">
      <c r="A52" s="48"/>
      <c r="B52" s="44"/>
      <c r="C52" s="44"/>
      <c r="D52" s="45"/>
    </row>
    <row r="53" spans="1:4" x14ac:dyDescent="0.25">
      <c r="A53" s="48"/>
      <c r="B53" s="44"/>
      <c r="C53" s="44"/>
      <c r="D53" s="45"/>
    </row>
    <row r="54" spans="1:4" x14ac:dyDescent="0.25">
      <c r="A54" s="48"/>
      <c r="B54" s="44"/>
      <c r="C54" s="48"/>
      <c r="D54" s="45"/>
    </row>
    <row r="55" spans="1:4" x14ac:dyDescent="0.25">
      <c r="A55" s="48"/>
      <c r="B55" s="44"/>
      <c r="C55" s="44"/>
      <c r="D55" s="45"/>
    </row>
    <row r="56" spans="1:4" x14ac:dyDescent="0.25">
      <c r="A56" s="48"/>
      <c r="B56" s="45"/>
      <c r="C56" s="45"/>
      <c r="D56" s="45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D11" sqref="D11"/>
    </sheetView>
  </sheetViews>
  <sheetFormatPr defaultRowHeight="15" x14ac:dyDescent="0.25"/>
  <cols>
    <col min="1" max="1" width="4" customWidth="1"/>
    <col min="2" max="2" width="48.28515625" customWidth="1"/>
    <col min="3" max="3" width="10.140625" customWidth="1"/>
    <col min="4" max="4" width="13.140625" customWidth="1"/>
  </cols>
  <sheetData>
    <row r="1" spans="1:8" ht="21" x14ac:dyDescent="0.35">
      <c r="A1" s="1"/>
      <c r="B1" s="78" t="s">
        <v>64</v>
      </c>
      <c r="C1" s="78"/>
      <c r="D1" s="78"/>
      <c r="E1" s="7"/>
      <c r="F1" s="7"/>
      <c r="G1" s="7"/>
      <c r="H1" s="7"/>
    </row>
    <row r="2" spans="1:8" ht="21.6" customHeight="1" x14ac:dyDescent="0.25">
      <c r="A2" s="6"/>
      <c r="B2" s="77" t="s">
        <v>0</v>
      </c>
      <c r="C2" s="77"/>
      <c r="D2" s="77"/>
      <c r="E2" s="1"/>
      <c r="F2" s="1"/>
      <c r="G2" s="1"/>
      <c r="H2" s="1"/>
    </row>
    <row r="3" spans="1:8" ht="17.25" customHeight="1" x14ac:dyDescent="0.25">
      <c r="A3" s="6"/>
      <c r="B3" s="78" t="s">
        <v>49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1</v>
      </c>
      <c r="C4" s="8" t="s">
        <v>2</v>
      </c>
      <c r="D4" s="8" t="s">
        <v>28</v>
      </c>
      <c r="E4" s="1"/>
      <c r="F4" s="1"/>
      <c r="G4" s="1"/>
      <c r="H4" s="1"/>
    </row>
    <row r="5" spans="1:8" x14ac:dyDescent="0.25">
      <c r="A5" s="52"/>
      <c r="B5" s="45" t="s">
        <v>14</v>
      </c>
      <c r="C5" s="52"/>
      <c r="D5" s="52"/>
      <c r="E5" s="1"/>
      <c r="F5" s="1"/>
      <c r="G5" s="1"/>
      <c r="H5" s="1"/>
    </row>
    <row r="6" spans="1:8" x14ac:dyDescent="0.25">
      <c r="A6" s="44">
        <v>1</v>
      </c>
      <c r="B6" s="44" t="s">
        <v>143</v>
      </c>
      <c r="C6" s="70">
        <v>83476</v>
      </c>
      <c r="D6" s="71">
        <f>C6</f>
        <v>83476</v>
      </c>
    </row>
    <row r="7" spans="1:8" x14ac:dyDescent="0.25">
      <c r="A7" s="50"/>
      <c r="B7" s="50" t="s">
        <v>15</v>
      </c>
      <c r="C7" s="72"/>
      <c r="D7" s="71"/>
    </row>
    <row r="8" spans="1:8" x14ac:dyDescent="0.25">
      <c r="A8" s="44">
        <v>1</v>
      </c>
      <c r="B8" s="44" t="s">
        <v>154</v>
      </c>
      <c r="C8" s="45">
        <v>12872</v>
      </c>
      <c r="D8" s="45">
        <f>C8+D6</f>
        <v>96348</v>
      </c>
    </row>
    <row r="9" spans="1:8" x14ac:dyDescent="0.25">
      <c r="A9" s="44"/>
      <c r="B9" s="45" t="s">
        <v>16</v>
      </c>
      <c r="C9" s="44"/>
      <c r="D9" s="44"/>
    </row>
    <row r="10" spans="1:8" ht="30" x14ac:dyDescent="0.25">
      <c r="A10" s="48">
        <v>1</v>
      </c>
      <c r="B10" s="44" t="s">
        <v>166</v>
      </c>
      <c r="C10" s="50">
        <v>8252</v>
      </c>
      <c r="D10" s="50">
        <f>C10+D8</f>
        <v>104600</v>
      </c>
    </row>
    <row r="11" spans="1:8" x14ac:dyDescent="0.25">
      <c r="A11" s="48"/>
      <c r="B11" s="45"/>
      <c r="C11" s="54"/>
      <c r="D11" s="63"/>
    </row>
    <row r="12" spans="1:8" x14ac:dyDescent="0.25">
      <c r="A12" s="55"/>
      <c r="B12" s="68"/>
      <c r="C12" s="48"/>
      <c r="D12" s="50"/>
    </row>
    <row r="13" spans="1:8" ht="15" customHeight="1" x14ac:dyDescent="0.25">
      <c r="A13" s="56"/>
      <c r="B13" s="67"/>
      <c r="C13" s="57"/>
      <c r="D13" s="65"/>
    </row>
    <row r="14" spans="1:8" ht="15" customHeight="1" x14ac:dyDescent="0.25">
      <c r="A14" s="48"/>
      <c r="B14" s="44"/>
      <c r="C14" s="50"/>
      <c r="D14" s="50"/>
    </row>
    <row r="15" spans="1:8" x14ac:dyDescent="0.25">
      <c r="A15" s="48"/>
      <c r="B15" s="50"/>
      <c r="C15" s="48"/>
      <c r="D15" s="59"/>
    </row>
    <row r="16" spans="1:8" x14ac:dyDescent="0.25">
      <c r="A16" s="48"/>
      <c r="B16" s="48"/>
      <c r="C16" s="58"/>
      <c r="D16" s="45"/>
    </row>
    <row r="17" spans="1:4" x14ac:dyDescent="0.25">
      <c r="A17" s="48"/>
      <c r="B17" s="50"/>
      <c r="C17" s="48"/>
      <c r="D17" s="59"/>
    </row>
    <row r="18" spans="1:4" x14ac:dyDescent="0.25">
      <c r="A18" s="48"/>
      <c r="B18" s="44"/>
      <c r="C18" s="48"/>
      <c r="D18" s="48"/>
    </row>
    <row r="19" spans="1:4" x14ac:dyDescent="0.25">
      <c r="A19" s="48"/>
      <c r="B19" s="47"/>
      <c r="C19" s="48"/>
      <c r="D19" s="48"/>
    </row>
    <row r="20" spans="1:4" x14ac:dyDescent="0.25">
      <c r="A20" s="48"/>
      <c r="B20" s="50"/>
      <c r="C20" s="50"/>
      <c r="D20" s="50"/>
    </row>
    <row r="21" spans="1:4" x14ac:dyDescent="0.25">
      <c r="A21" s="48"/>
      <c r="B21" s="50"/>
      <c r="C21" s="59"/>
      <c r="D21" s="50"/>
    </row>
    <row r="22" spans="1:4" x14ac:dyDescent="0.25">
      <c r="A22" s="48"/>
      <c r="B22" s="44"/>
      <c r="C22" s="59"/>
      <c r="D22" s="59"/>
    </row>
    <row r="23" spans="1:4" x14ac:dyDescent="0.25">
      <c r="A23" s="48"/>
      <c r="B23" s="48"/>
      <c r="C23" s="60"/>
      <c r="D23" s="59"/>
    </row>
    <row r="24" spans="1:4" x14ac:dyDescent="0.25">
      <c r="A24" s="48"/>
      <c r="B24" s="50"/>
      <c r="C24" s="48"/>
      <c r="D24" s="48"/>
    </row>
    <row r="25" spans="1:4" x14ac:dyDescent="0.25">
      <c r="A25" s="48"/>
      <c r="B25" s="49"/>
      <c r="C25" s="48"/>
      <c r="D25" s="59"/>
    </row>
    <row r="26" spans="1:4" x14ac:dyDescent="0.25">
      <c r="A26" s="48"/>
      <c r="B26" s="44"/>
      <c r="C26" s="48"/>
      <c r="D26" s="48"/>
    </row>
    <row r="27" spans="1:4" x14ac:dyDescent="0.25">
      <c r="A27" s="48"/>
      <c r="B27" s="50"/>
      <c r="C27" s="50"/>
      <c r="D27" s="50"/>
    </row>
    <row r="28" spans="1:4" x14ac:dyDescent="0.25">
      <c r="A28" s="48"/>
      <c r="B28" s="61"/>
      <c r="C28" s="48"/>
      <c r="D28" s="48"/>
    </row>
    <row r="29" spans="1:4" x14ac:dyDescent="0.25">
      <c r="A29" s="48"/>
      <c r="B29" s="49"/>
      <c r="C29" s="48"/>
      <c r="D29" s="48"/>
    </row>
    <row r="30" spans="1:4" x14ac:dyDescent="0.25">
      <c r="A30" s="48"/>
      <c r="B30" s="44"/>
      <c r="C30" s="48"/>
      <c r="D30" s="50"/>
    </row>
    <row r="31" spans="1:4" x14ac:dyDescent="0.25">
      <c r="A31" s="48"/>
      <c r="B31" s="61"/>
      <c r="C31" s="50"/>
      <c r="D31" s="50"/>
    </row>
    <row r="32" spans="1:4" x14ac:dyDescent="0.25">
      <c r="A32" s="48"/>
      <c r="B32" s="62"/>
      <c r="C32" s="48"/>
      <c r="D32" s="48"/>
    </row>
    <row r="33" spans="1:4" x14ac:dyDescent="0.25">
      <c r="A33" s="48"/>
      <c r="B33" s="61"/>
      <c r="C33" s="50"/>
      <c r="D33" s="50"/>
    </row>
    <row r="34" spans="1:4" x14ac:dyDescent="0.25">
      <c r="A34" s="48"/>
      <c r="B34" s="61"/>
      <c r="C34" s="48"/>
      <c r="D34" s="48"/>
    </row>
    <row r="35" spans="1:4" x14ac:dyDescent="0.25">
      <c r="A35" s="48"/>
      <c r="B35" s="62"/>
      <c r="C35" s="48"/>
      <c r="D35" s="48"/>
    </row>
    <row r="36" spans="1:4" x14ac:dyDescent="0.25">
      <c r="A36" s="48"/>
      <c r="B36" s="61"/>
      <c r="C36" s="50"/>
      <c r="D36" s="50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A9" sqref="A9"/>
    </sheetView>
  </sheetViews>
  <sheetFormatPr defaultRowHeight="15" x14ac:dyDescent="0.25"/>
  <cols>
    <col min="1" max="1" width="5.140625" customWidth="1"/>
    <col min="2" max="2" width="45.28515625" customWidth="1"/>
    <col min="3" max="3" width="10.42578125" customWidth="1"/>
  </cols>
  <sheetData>
    <row r="1" spans="1:4" ht="15.75" x14ac:dyDescent="0.25">
      <c r="A1" s="1"/>
      <c r="B1" s="78" t="s">
        <v>64</v>
      </c>
      <c r="C1" s="78"/>
      <c r="D1" s="78"/>
    </row>
    <row r="2" spans="1:4" ht="15.75" x14ac:dyDescent="0.25">
      <c r="A2" s="6"/>
      <c r="B2" s="77" t="s">
        <v>0</v>
      </c>
      <c r="C2" s="77"/>
      <c r="D2" s="77"/>
    </row>
    <row r="3" spans="1:4" ht="15.75" x14ac:dyDescent="0.25">
      <c r="A3" s="6"/>
      <c r="B3" s="78" t="s">
        <v>35</v>
      </c>
      <c r="C3" s="78"/>
      <c r="D3" s="78"/>
    </row>
    <row r="4" spans="1:4" ht="26.25" x14ac:dyDescent="0.25">
      <c r="A4" s="8"/>
      <c r="B4" s="9" t="s">
        <v>1</v>
      </c>
      <c r="C4" s="8" t="s">
        <v>2</v>
      </c>
      <c r="D4" s="8" t="s">
        <v>28</v>
      </c>
    </row>
    <row r="5" spans="1:4" x14ac:dyDescent="0.25">
      <c r="A5" s="52"/>
      <c r="B5" s="45"/>
      <c r="C5" s="52"/>
      <c r="D5" s="10"/>
    </row>
    <row r="6" spans="1:4" x14ac:dyDescent="0.25">
      <c r="A6" s="44"/>
      <c r="B6" s="44"/>
      <c r="C6" s="53"/>
      <c r="D6" s="28"/>
    </row>
    <row r="7" spans="1:4" x14ac:dyDescent="0.25">
      <c r="A7" s="48"/>
      <c r="B7" s="50"/>
      <c r="C7" s="66"/>
      <c r="D7" s="30"/>
    </row>
    <row r="8" spans="1:4" x14ac:dyDescent="0.25">
      <c r="A8" s="48"/>
      <c r="B8" s="44"/>
      <c r="C8" s="69"/>
      <c r="D8" s="73"/>
    </row>
    <row r="9" spans="1:4" x14ac:dyDescent="0.25">
      <c r="A9" s="55"/>
      <c r="B9" s="64"/>
      <c r="C9" s="50"/>
      <c r="D9" s="30"/>
    </row>
    <row r="10" spans="1:4" x14ac:dyDescent="0.25">
      <c r="A10" s="56"/>
      <c r="B10" s="67"/>
      <c r="C10" s="57"/>
      <c r="D10" s="15"/>
    </row>
    <row r="11" spans="1:4" x14ac:dyDescent="0.25">
      <c r="A11" s="48"/>
      <c r="B11" s="44"/>
      <c r="C11" s="48"/>
      <c r="D11" s="14"/>
    </row>
    <row r="12" spans="1:4" x14ac:dyDescent="0.25">
      <c r="A12" s="48"/>
      <c r="B12" s="48"/>
      <c r="C12" s="48"/>
      <c r="D12" s="14"/>
    </row>
    <row r="13" spans="1:4" x14ac:dyDescent="0.25">
      <c r="A13" s="48"/>
      <c r="B13" s="48"/>
      <c r="C13" s="48"/>
      <c r="D13" s="14"/>
    </row>
    <row r="14" spans="1:4" x14ac:dyDescent="0.25">
      <c r="A14" s="48"/>
      <c r="B14" s="50"/>
      <c r="C14" s="50"/>
      <c r="D14" s="13"/>
    </row>
    <row r="15" spans="1:4" x14ac:dyDescent="0.25">
      <c r="A15" s="48"/>
      <c r="B15" s="50"/>
      <c r="C15" s="48"/>
      <c r="D15" s="14"/>
    </row>
    <row r="16" spans="1:4" x14ac:dyDescent="0.25">
      <c r="A16" s="48"/>
      <c r="B16" s="47"/>
      <c r="C16" s="48"/>
      <c r="D16" s="14"/>
    </row>
    <row r="17" spans="1:4" x14ac:dyDescent="0.25">
      <c r="A17" s="48"/>
      <c r="B17" s="48"/>
      <c r="C17" s="48"/>
      <c r="D17" s="14"/>
    </row>
    <row r="18" spans="1:4" x14ac:dyDescent="0.25">
      <c r="A18" s="48"/>
      <c r="B18" s="50"/>
      <c r="C18" s="50"/>
      <c r="D18" s="13"/>
    </row>
    <row r="19" spans="1:4" x14ac:dyDescent="0.25">
      <c r="A19" s="48"/>
      <c r="B19" s="50"/>
      <c r="C19" s="48"/>
      <c r="D19" s="14"/>
    </row>
    <row r="20" spans="1:4" x14ac:dyDescent="0.25">
      <c r="A20" s="48"/>
      <c r="B20" s="49"/>
      <c r="C20" s="48"/>
      <c r="D20" s="14"/>
    </row>
    <row r="21" spans="1:4" x14ac:dyDescent="0.25">
      <c r="A21" s="48"/>
      <c r="B21" s="44"/>
      <c r="C21" s="48"/>
      <c r="D21" s="14"/>
    </row>
    <row r="22" spans="1:4" x14ac:dyDescent="0.25">
      <c r="A22" s="48"/>
      <c r="B22" s="50"/>
      <c r="C22" s="50"/>
      <c r="D22" s="13"/>
    </row>
    <row r="23" spans="1:4" x14ac:dyDescent="0.25">
      <c r="A23" s="48"/>
      <c r="B23" s="61"/>
      <c r="C23" s="48"/>
      <c r="D23" s="14"/>
    </row>
    <row r="24" spans="1:4" x14ac:dyDescent="0.25">
      <c r="A24" s="48"/>
      <c r="B24" s="49"/>
      <c r="C24" s="48"/>
      <c r="D24" s="14"/>
    </row>
    <row r="25" spans="1:4" x14ac:dyDescent="0.25">
      <c r="A25" s="48"/>
      <c r="B25" s="44"/>
      <c r="C25" s="48"/>
      <c r="D25" s="13"/>
    </row>
    <row r="26" spans="1:4" x14ac:dyDescent="0.25">
      <c r="A26" s="48"/>
      <c r="B26" s="61"/>
      <c r="C26" s="50"/>
      <c r="D26" s="13"/>
    </row>
    <row r="27" spans="1:4" x14ac:dyDescent="0.25">
      <c r="A27" s="48"/>
      <c r="B27" s="62"/>
      <c r="C27" s="48"/>
      <c r="D27" s="14"/>
    </row>
    <row r="28" spans="1:4" x14ac:dyDescent="0.25">
      <c r="A28" s="48"/>
      <c r="B28" s="61"/>
      <c r="C28" s="50"/>
      <c r="D28" s="13"/>
    </row>
    <row r="29" spans="1:4" x14ac:dyDescent="0.25">
      <c r="A29" s="48"/>
      <c r="B29" s="61"/>
      <c r="C29" s="48"/>
      <c r="D29" s="14"/>
    </row>
    <row r="30" spans="1:4" x14ac:dyDescent="0.25">
      <c r="A30" s="48"/>
      <c r="B30" s="62"/>
      <c r="C30" s="48"/>
      <c r="D30" s="14"/>
    </row>
    <row r="31" spans="1:4" x14ac:dyDescent="0.25">
      <c r="A31" s="48"/>
      <c r="B31" s="61"/>
      <c r="C31" s="50"/>
      <c r="D31" s="1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B12" sqref="B12"/>
    </sheetView>
  </sheetViews>
  <sheetFormatPr defaultRowHeight="15" x14ac:dyDescent="0.25"/>
  <cols>
    <col min="1" max="1" width="3.7109375" customWidth="1"/>
    <col min="2" max="2" width="49.42578125" customWidth="1"/>
    <col min="3" max="3" width="10.140625" customWidth="1"/>
    <col min="4" max="4" width="12.7109375" customWidth="1"/>
  </cols>
  <sheetData>
    <row r="1" spans="1:8" ht="21" x14ac:dyDescent="0.35">
      <c r="A1" s="1"/>
      <c r="B1" s="78" t="s">
        <v>81</v>
      </c>
      <c r="C1" s="78"/>
      <c r="D1" s="78"/>
      <c r="E1" s="7"/>
      <c r="F1" s="7"/>
      <c r="G1" s="7"/>
      <c r="H1" s="7"/>
    </row>
    <row r="2" spans="1:8" ht="15.75" x14ac:dyDescent="0.25">
      <c r="A2" s="6"/>
      <c r="B2" s="77" t="s">
        <v>0</v>
      </c>
      <c r="C2" s="77"/>
      <c r="D2" s="77"/>
      <c r="E2" s="1"/>
      <c r="F2" s="1"/>
      <c r="G2" s="1"/>
      <c r="H2" s="1"/>
    </row>
    <row r="3" spans="1:8" ht="15.75" x14ac:dyDescent="0.25">
      <c r="A3" s="6"/>
      <c r="B3" s="78" t="s">
        <v>50</v>
      </c>
      <c r="C3" s="78"/>
      <c r="D3" s="78"/>
      <c r="E3" s="1"/>
      <c r="F3" s="1"/>
      <c r="G3" s="1"/>
      <c r="H3" s="1"/>
    </row>
    <row r="4" spans="1:8" ht="30" x14ac:dyDescent="0.25">
      <c r="A4" s="28"/>
      <c r="B4" s="34" t="s">
        <v>1</v>
      </c>
      <c r="C4" s="28" t="s">
        <v>2</v>
      </c>
      <c r="D4" s="34" t="s">
        <v>28</v>
      </c>
      <c r="E4" s="1"/>
      <c r="F4" s="1"/>
      <c r="G4" s="1"/>
      <c r="H4" s="1"/>
    </row>
    <row r="5" spans="1:8" x14ac:dyDescent="0.25">
      <c r="A5" s="48"/>
      <c r="B5" s="45" t="s">
        <v>12</v>
      </c>
      <c r="C5" s="48"/>
      <c r="D5" s="50"/>
    </row>
    <row r="6" spans="1:8" x14ac:dyDescent="0.25">
      <c r="A6" s="48">
        <v>1</v>
      </c>
      <c r="B6" s="44" t="s">
        <v>128</v>
      </c>
      <c r="C6" s="50">
        <v>19511</v>
      </c>
      <c r="D6" s="50">
        <f>C6</f>
        <v>19511</v>
      </c>
    </row>
    <row r="7" spans="1:8" x14ac:dyDescent="0.25">
      <c r="A7" s="48"/>
      <c r="B7" s="45" t="s">
        <v>15</v>
      </c>
      <c r="C7" s="44"/>
      <c r="D7" s="50"/>
    </row>
    <row r="8" spans="1:8" x14ac:dyDescent="0.25">
      <c r="A8" s="48">
        <v>1</v>
      </c>
      <c r="B8" s="44" t="s">
        <v>153</v>
      </c>
      <c r="C8" s="50">
        <v>27074</v>
      </c>
      <c r="D8" s="50">
        <f>C8+D6</f>
        <v>46585</v>
      </c>
    </row>
    <row r="9" spans="1:8" s="5" customFormat="1" x14ac:dyDescent="0.25">
      <c r="A9" s="48"/>
      <c r="B9" s="45" t="s">
        <v>16</v>
      </c>
      <c r="C9" s="48"/>
      <c r="D9" s="50"/>
    </row>
    <row r="10" spans="1:8" x14ac:dyDescent="0.25">
      <c r="A10" s="48">
        <v>1</v>
      </c>
      <c r="B10" s="48" t="s">
        <v>167</v>
      </c>
      <c r="C10" s="48">
        <v>23258</v>
      </c>
      <c r="D10" s="50">
        <f>C10+D8</f>
        <v>69843</v>
      </c>
    </row>
    <row r="11" spans="1:8" x14ac:dyDescent="0.25">
      <c r="A11" s="48"/>
      <c r="B11" s="45"/>
      <c r="C11" s="50"/>
      <c r="D11" s="50"/>
    </row>
    <row r="12" spans="1:8" x14ac:dyDescent="0.25">
      <c r="A12" s="48"/>
      <c r="B12" s="45"/>
      <c r="C12" s="48"/>
      <c r="D12" s="48"/>
    </row>
    <row r="13" spans="1:8" x14ac:dyDescent="0.25">
      <c r="A13" s="48"/>
      <c r="B13" s="44"/>
      <c r="C13" s="44"/>
      <c r="D13" s="48"/>
    </row>
    <row r="14" spans="1:8" x14ac:dyDescent="0.25">
      <c r="A14" s="48"/>
      <c r="B14" s="44"/>
      <c r="C14" s="60"/>
      <c r="D14" s="59"/>
    </row>
    <row r="15" spans="1:8" x14ac:dyDescent="0.25">
      <c r="A15" s="48"/>
      <c r="B15" s="45"/>
      <c r="C15" s="50"/>
      <c r="D15" s="50"/>
    </row>
    <row r="16" spans="1:8" x14ac:dyDescent="0.25">
      <c r="A16" s="48"/>
      <c r="B16" s="44"/>
      <c r="C16" s="48"/>
      <c r="D16" s="59"/>
    </row>
    <row r="17" spans="1:4" x14ac:dyDescent="0.25">
      <c r="A17" s="48"/>
      <c r="B17" s="45"/>
      <c r="C17" s="50"/>
      <c r="D17" s="50"/>
    </row>
    <row r="18" spans="1:4" x14ac:dyDescent="0.25">
      <c r="A18" s="48"/>
      <c r="B18" s="44"/>
      <c r="C18" s="48"/>
      <c r="D18" s="59"/>
    </row>
    <row r="19" spans="1:4" x14ac:dyDescent="0.25">
      <c r="A19" s="48"/>
      <c r="B19" s="44"/>
      <c r="C19" s="48"/>
      <c r="D19" s="48"/>
    </row>
    <row r="20" spans="1:4" x14ac:dyDescent="0.25">
      <c r="A20" s="30"/>
      <c r="B20" s="28"/>
      <c r="C20" s="30"/>
      <c r="D20" s="30"/>
    </row>
    <row r="21" spans="1:4" x14ac:dyDescent="0.25">
      <c r="A21" s="30"/>
      <c r="B21" s="3"/>
      <c r="C21" s="13"/>
      <c r="D21" s="13"/>
    </row>
    <row r="22" spans="1:4" x14ac:dyDescent="0.25">
      <c r="A22" s="30"/>
      <c r="B22" s="22"/>
      <c r="C22" s="30"/>
      <c r="D22" s="30"/>
    </row>
    <row r="23" spans="1:4" x14ac:dyDescent="0.25">
      <c r="A23" s="30"/>
      <c r="B23" s="16"/>
      <c r="C23" s="30"/>
      <c r="D23" s="30"/>
    </row>
    <row r="24" spans="1:4" x14ac:dyDescent="0.25">
      <c r="A24" s="30"/>
      <c r="B24" s="22"/>
      <c r="C24" s="13"/>
      <c r="D24" s="13"/>
    </row>
    <row r="25" spans="1:4" x14ac:dyDescent="0.25">
      <c r="A25" s="30"/>
      <c r="B25" s="22"/>
      <c r="C25" s="30"/>
      <c r="D25" s="30"/>
    </row>
    <row r="26" spans="1:4" x14ac:dyDescent="0.25">
      <c r="A26" s="30"/>
      <c r="B26" s="16"/>
      <c r="C26" s="30"/>
      <c r="D26" s="30"/>
    </row>
    <row r="27" spans="1:4" x14ac:dyDescent="0.25">
      <c r="A27" s="30"/>
      <c r="B27" s="22"/>
      <c r="C27" s="13"/>
      <c r="D27" s="13"/>
    </row>
    <row r="28" spans="1:4" x14ac:dyDescent="0.25">
      <c r="A28" s="30"/>
      <c r="B28" s="22"/>
      <c r="C28" s="30"/>
      <c r="D28" s="30"/>
    </row>
    <row r="29" spans="1:4" x14ac:dyDescent="0.25">
      <c r="A29" s="30"/>
      <c r="B29" s="16"/>
      <c r="C29" s="30"/>
      <c r="D29" s="13"/>
    </row>
    <row r="30" spans="1:4" x14ac:dyDescent="0.25">
      <c r="A30" s="30"/>
      <c r="B30" s="22"/>
      <c r="C30" s="13"/>
      <c r="D30" s="13"/>
    </row>
    <row r="31" spans="1:4" x14ac:dyDescent="0.25">
      <c r="A31" s="30"/>
      <c r="B31" s="16"/>
      <c r="C31" s="30"/>
      <c r="D31" s="30"/>
    </row>
    <row r="32" spans="1:4" x14ac:dyDescent="0.25">
      <c r="A32" s="30"/>
      <c r="B32" s="22"/>
      <c r="C32" s="13"/>
      <c r="D32" s="13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zoomScale="60" zoomScaleNormal="60" workbookViewId="0">
      <selection activeCell="H10" sqref="H10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5.140625" customWidth="1"/>
    <col min="5" max="5" width="16.140625" customWidth="1"/>
    <col min="6" max="6" width="15.7109375" customWidth="1"/>
    <col min="7" max="7" width="16.5703125" customWidth="1"/>
    <col min="8" max="8" width="15.28515625" customWidth="1"/>
    <col min="9" max="9" width="15.85546875" customWidth="1"/>
    <col min="10" max="10" width="15.140625" customWidth="1"/>
    <col min="11" max="11" width="16.28515625" customWidth="1"/>
    <col min="12" max="12" width="16.7109375" customWidth="1"/>
    <col min="13" max="13" width="15.28515625" customWidth="1"/>
    <col min="14" max="14" width="19.28515625" customWidth="1"/>
  </cols>
  <sheetData>
    <row r="1" spans="1:14" x14ac:dyDescent="0.25">
      <c r="A1" s="79" t="s">
        <v>63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21" x14ac:dyDescent="0.35">
      <c r="A2" s="7" t="s">
        <v>27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spans="1:14" s="12" customFormat="1" ht="20.25" customHeight="1" x14ac:dyDescent="0.25">
      <c r="A3" s="9"/>
      <c r="B3" s="23" t="s">
        <v>3</v>
      </c>
      <c r="C3" s="23" t="s">
        <v>6</v>
      </c>
      <c r="D3" s="23" t="s">
        <v>4</v>
      </c>
      <c r="E3" s="23" t="s">
        <v>8</v>
      </c>
      <c r="F3" s="23" t="s">
        <v>9</v>
      </c>
      <c r="G3" s="23" t="s">
        <v>10</v>
      </c>
      <c r="H3" s="23" t="s">
        <v>11</v>
      </c>
      <c r="I3" s="23" t="s">
        <v>12</v>
      </c>
      <c r="J3" s="23" t="s">
        <v>13</v>
      </c>
      <c r="K3" s="23" t="s">
        <v>14</v>
      </c>
      <c r="L3" s="23" t="s">
        <v>15</v>
      </c>
      <c r="M3" s="23" t="s">
        <v>16</v>
      </c>
      <c r="N3" s="18" t="s">
        <v>17</v>
      </c>
    </row>
    <row r="4" spans="1:14" ht="39.75" customHeight="1" x14ac:dyDescent="0.35">
      <c r="A4" s="24" t="s">
        <v>30</v>
      </c>
      <c r="B4" s="19">
        <f>B5+B6+B8</f>
        <v>37909.729999999996</v>
      </c>
      <c r="C4" s="19">
        <f t="shared" ref="C4:N4" si="0">C5+C6+C8</f>
        <v>37909.729999999996</v>
      </c>
      <c r="D4" s="19">
        <f t="shared" si="0"/>
        <v>46437.729999999996</v>
      </c>
      <c r="E4" s="19">
        <f>E5+E6+E7+E8</f>
        <v>37909.729999999996</v>
      </c>
      <c r="F4" s="19">
        <f t="shared" si="0"/>
        <v>37909.729999999996</v>
      </c>
      <c r="G4" s="19">
        <f t="shared" si="0"/>
        <v>37909.729999999996</v>
      </c>
      <c r="H4" s="19">
        <f t="shared" si="0"/>
        <v>37909.729999999996</v>
      </c>
      <c r="I4" s="19">
        <f t="shared" si="0"/>
        <v>37909.729999999996</v>
      </c>
      <c r="J4" s="19">
        <f t="shared" si="0"/>
        <v>37909.729999999996</v>
      </c>
      <c r="K4" s="19">
        <f t="shared" si="0"/>
        <v>37909.729999999996</v>
      </c>
      <c r="L4" s="19">
        <f t="shared" si="0"/>
        <v>37909.729999999996</v>
      </c>
      <c r="M4" s="19">
        <f t="shared" si="0"/>
        <v>37909.729999999996</v>
      </c>
      <c r="N4" s="19">
        <f t="shared" si="0"/>
        <v>463444.75999999989</v>
      </c>
    </row>
    <row r="5" spans="1:14" ht="39" customHeight="1" x14ac:dyDescent="0.35">
      <c r="A5" s="24" t="s">
        <v>18</v>
      </c>
      <c r="B5" s="20">
        <v>18369.77</v>
      </c>
      <c r="C5" s="20">
        <v>18369.77</v>
      </c>
      <c r="D5" s="20">
        <v>18369.77</v>
      </c>
      <c r="E5" s="20">
        <v>18369.77</v>
      </c>
      <c r="F5" s="20">
        <v>18369.77</v>
      </c>
      <c r="G5" s="20">
        <v>18369.77</v>
      </c>
      <c r="H5" s="33">
        <v>18369.77</v>
      </c>
      <c r="I5" s="20">
        <v>18369.77</v>
      </c>
      <c r="J5" s="20">
        <v>18369.77</v>
      </c>
      <c r="K5" s="20">
        <v>18369.77</v>
      </c>
      <c r="L5" s="20">
        <v>18369.77</v>
      </c>
      <c r="M5" s="20">
        <v>18369.77</v>
      </c>
      <c r="N5" s="19">
        <f t="shared" ref="N5:N23" si="1">SUM(B5:M5)</f>
        <v>220437.23999999996</v>
      </c>
    </row>
    <row r="6" spans="1:14" ht="44.25" customHeight="1" x14ac:dyDescent="0.35">
      <c r="A6" s="24" t="s">
        <v>37</v>
      </c>
      <c r="B6" s="20">
        <v>19539.96</v>
      </c>
      <c r="C6" s="20">
        <v>19539.96</v>
      </c>
      <c r="D6" s="20">
        <v>19539.96</v>
      </c>
      <c r="E6" s="20">
        <v>19539.96</v>
      </c>
      <c r="F6" s="20">
        <v>19539.96</v>
      </c>
      <c r="G6" s="20">
        <v>19539.96</v>
      </c>
      <c r="H6" s="33">
        <v>19539.96</v>
      </c>
      <c r="I6" s="20">
        <v>19539.96</v>
      </c>
      <c r="J6" s="20">
        <v>19539.96</v>
      </c>
      <c r="K6" s="20">
        <v>19539.96</v>
      </c>
      <c r="L6" s="20">
        <v>19539.96</v>
      </c>
      <c r="M6" s="20">
        <v>19539.96</v>
      </c>
      <c r="N6" s="19">
        <f t="shared" si="1"/>
        <v>234479.51999999993</v>
      </c>
    </row>
    <row r="7" spans="1:14" ht="44.25" customHeight="1" x14ac:dyDescent="0.35">
      <c r="A7" s="24" t="s">
        <v>61</v>
      </c>
      <c r="B7" s="20"/>
      <c r="C7" s="20"/>
      <c r="D7" s="20"/>
      <c r="E7" s="20"/>
      <c r="F7" s="20"/>
      <c r="G7" s="20"/>
      <c r="H7" s="33"/>
      <c r="I7" s="20"/>
      <c r="J7" s="20"/>
      <c r="K7" s="20"/>
      <c r="L7" s="20"/>
      <c r="M7" s="20"/>
      <c r="N7" s="19"/>
    </row>
    <row r="8" spans="1:14" ht="44.25" customHeight="1" x14ac:dyDescent="0.35">
      <c r="A8" s="24" t="s">
        <v>34</v>
      </c>
      <c r="B8" s="20"/>
      <c r="C8" s="20"/>
      <c r="D8" s="20">
        <v>8528</v>
      </c>
      <c r="E8" s="20"/>
      <c r="F8" s="20"/>
      <c r="G8" s="20"/>
      <c r="H8" s="33"/>
      <c r="I8" s="20"/>
      <c r="J8" s="20"/>
      <c r="K8" s="20"/>
      <c r="L8" s="20"/>
      <c r="M8" s="20"/>
      <c r="N8" s="19">
        <f t="shared" si="1"/>
        <v>8528</v>
      </c>
    </row>
    <row r="9" spans="1:14" ht="36" customHeight="1" x14ac:dyDescent="0.35">
      <c r="A9" s="25" t="s">
        <v>19</v>
      </c>
      <c r="B9" s="19">
        <f>B10+B11+B12+B13</f>
        <v>23075</v>
      </c>
      <c r="C9" s="19">
        <f t="shared" ref="C9:M9" si="2">C10+C11+C12+C13</f>
        <v>11059.42</v>
      </c>
      <c r="D9" s="19">
        <f t="shared" si="2"/>
        <v>20021.37</v>
      </c>
      <c r="E9" s="19">
        <f>E10+E11+E12+E13</f>
        <v>12133.22</v>
      </c>
      <c r="F9" s="19">
        <f t="shared" si="2"/>
        <v>19065.32</v>
      </c>
      <c r="G9" s="19">
        <f t="shared" si="2"/>
        <v>16643.8</v>
      </c>
      <c r="H9" s="32">
        <f t="shared" si="2"/>
        <v>38184.199999999997</v>
      </c>
      <c r="I9" s="19">
        <f t="shared" si="2"/>
        <v>14527.33</v>
      </c>
      <c r="J9" s="19">
        <f t="shared" si="2"/>
        <v>16775.95</v>
      </c>
      <c r="K9" s="19">
        <f t="shared" si="2"/>
        <v>14373.73</v>
      </c>
      <c r="L9" s="19">
        <f t="shared" si="2"/>
        <v>30850.6</v>
      </c>
      <c r="M9" s="19">
        <f t="shared" si="2"/>
        <v>28420.409999999996</v>
      </c>
      <c r="N9" s="19">
        <f t="shared" si="1"/>
        <v>245130.35</v>
      </c>
    </row>
    <row r="10" spans="1:14" ht="40.5" customHeight="1" x14ac:dyDescent="0.35">
      <c r="A10" s="24" t="s">
        <v>20</v>
      </c>
      <c r="B10" s="20">
        <v>13983.07</v>
      </c>
      <c r="C10" s="20">
        <v>2846.92</v>
      </c>
      <c r="D10" s="20">
        <v>8393.92</v>
      </c>
      <c r="E10" s="20">
        <v>5323.92</v>
      </c>
      <c r="F10" s="20">
        <v>2791.92</v>
      </c>
      <c r="G10" s="20">
        <v>4557.92</v>
      </c>
      <c r="H10" s="33">
        <v>2158.92</v>
      </c>
      <c r="I10" s="20">
        <v>5775.67</v>
      </c>
      <c r="J10" s="20">
        <v>7588.92</v>
      </c>
      <c r="K10" s="20">
        <v>4117.92</v>
      </c>
      <c r="L10" s="20">
        <v>8373.42</v>
      </c>
      <c r="M10" s="20">
        <v>18065.919999999998</v>
      </c>
      <c r="N10" s="19">
        <f t="shared" si="1"/>
        <v>83978.439999999988</v>
      </c>
    </row>
    <row r="11" spans="1:14" ht="45.75" customHeight="1" x14ac:dyDescent="0.35">
      <c r="A11" s="24" t="s">
        <v>21</v>
      </c>
      <c r="B11" s="21">
        <v>5841</v>
      </c>
      <c r="C11" s="20">
        <v>5661</v>
      </c>
      <c r="D11" s="20">
        <v>5028</v>
      </c>
      <c r="E11" s="20">
        <v>5028</v>
      </c>
      <c r="F11" s="20">
        <v>3762</v>
      </c>
      <c r="G11" s="20">
        <v>3762</v>
      </c>
      <c r="H11" s="33">
        <v>8485</v>
      </c>
      <c r="I11" s="20">
        <v>3762</v>
      </c>
      <c r="J11" s="20">
        <v>5100</v>
      </c>
      <c r="K11" s="20">
        <v>4359.5</v>
      </c>
      <c r="L11" s="20">
        <v>8182.5</v>
      </c>
      <c r="M11" s="20">
        <v>5028</v>
      </c>
      <c r="N11" s="19">
        <f t="shared" si="1"/>
        <v>63999</v>
      </c>
    </row>
    <row r="12" spans="1:14" ht="45.75" customHeight="1" x14ac:dyDescent="0.35">
      <c r="A12" s="31" t="s">
        <v>32</v>
      </c>
      <c r="B12" s="21">
        <v>1267.75</v>
      </c>
      <c r="C12" s="20">
        <v>2551.5</v>
      </c>
      <c r="D12" s="20">
        <v>4022.5</v>
      </c>
      <c r="E12" s="20"/>
      <c r="F12" s="20">
        <v>11917.63</v>
      </c>
      <c r="G12" s="20">
        <v>3763.75</v>
      </c>
      <c r="H12" s="33">
        <v>26352.75</v>
      </c>
      <c r="I12" s="20">
        <v>3600.25</v>
      </c>
      <c r="J12" s="20">
        <v>2899.5</v>
      </c>
      <c r="K12" s="20">
        <v>3913.13</v>
      </c>
      <c r="L12" s="20">
        <v>12121.5</v>
      </c>
      <c r="M12" s="20">
        <v>968.25</v>
      </c>
      <c r="N12" s="19">
        <f t="shared" si="1"/>
        <v>73378.509999999995</v>
      </c>
    </row>
    <row r="13" spans="1:14" ht="21.75" customHeight="1" x14ac:dyDescent="0.35">
      <c r="A13" s="24" t="s">
        <v>22</v>
      </c>
      <c r="B13" s="20">
        <v>1983.18</v>
      </c>
      <c r="C13" s="20"/>
      <c r="D13" s="20">
        <v>2576.9499999999998</v>
      </c>
      <c r="E13" s="20">
        <v>1781.3</v>
      </c>
      <c r="F13" s="20">
        <v>593.77</v>
      </c>
      <c r="G13" s="20">
        <v>4560.13</v>
      </c>
      <c r="H13" s="33">
        <v>1187.53</v>
      </c>
      <c r="I13" s="20">
        <v>1389.41</v>
      </c>
      <c r="J13" s="20">
        <v>1187.53</v>
      </c>
      <c r="K13" s="20">
        <v>1983.18</v>
      </c>
      <c r="L13" s="20">
        <v>2173.1799999999998</v>
      </c>
      <c r="M13" s="20">
        <v>4358.24</v>
      </c>
      <c r="N13" s="19">
        <f t="shared" si="1"/>
        <v>23774.400000000001</v>
      </c>
    </row>
    <row r="14" spans="1:14" ht="23.25" customHeight="1" x14ac:dyDescent="0.35">
      <c r="A14" s="25" t="s">
        <v>23</v>
      </c>
      <c r="B14" s="19">
        <f>B15+B16+B17</f>
        <v>0</v>
      </c>
      <c r="C14" s="19">
        <f t="shared" ref="C14:M14" si="3">C15+C16+C17</f>
        <v>0</v>
      </c>
      <c r="D14" s="19">
        <f t="shared" si="3"/>
        <v>0</v>
      </c>
      <c r="E14" s="19">
        <f t="shared" si="3"/>
        <v>0</v>
      </c>
      <c r="F14" s="19">
        <f t="shared" si="3"/>
        <v>0</v>
      </c>
      <c r="G14" s="19">
        <f t="shared" si="3"/>
        <v>0</v>
      </c>
      <c r="H14" s="32">
        <f t="shared" si="3"/>
        <v>0</v>
      </c>
      <c r="I14" s="19">
        <f t="shared" si="3"/>
        <v>19511</v>
      </c>
      <c r="J14" s="19">
        <f t="shared" si="3"/>
        <v>0</v>
      </c>
      <c r="K14" s="19">
        <f t="shared" si="3"/>
        <v>83476</v>
      </c>
      <c r="L14" s="19">
        <f t="shared" si="3"/>
        <v>39946</v>
      </c>
      <c r="M14" s="19">
        <f t="shared" si="3"/>
        <v>31510</v>
      </c>
      <c r="N14" s="19">
        <f t="shared" si="1"/>
        <v>174443</v>
      </c>
    </row>
    <row r="15" spans="1:14" ht="42" customHeight="1" x14ac:dyDescent="0.35">
      <c r="A15" s="24" t="s">
        <v>24</v>
      </c>
      <c r="B15" s="20"/>
      <c r="C15" s="20"/>
      <c r="D15" s="20"/>
      <c r="E15" s="20"/>
      <c r="F15" s="20"/>
      <c r="G15" s="20"/>
      <c r="H15" s="33"/>
      <c r="I15" s="20">
        <v>19511</v>
      </c>
      <c r="J15" s="20"/>
      <c r="K15" s="20"/>
      <c r="L15" s="20">
        <v>27074</v>
      </c>
      <c r="M15" s="20">
        <v>23258</v>
      </c>
      <c r="N15" s="20">
        <f t="shared" si="1"/>
        <v>69843</v>
      </c>
    </row>
    <row r="16" spans="1:14" ht="40.5" customHeight="1" x14ac:dyDescent="0.35">
      <c r="A16" s="24" t="s">
        <v>25</v>
      </c>
      <c r="B16" s="20"/>
      <c r="C16" s="20"/>
      <c r="D16" s="20"/>
      <c r="E16" s="20"/>
      <c r="F16" s="20"/>
      <c r="G16" s="33"/>
      <c r="H16" s="33"/>
      <c r="I16" s="20"/>
      <c r="J16" s="20"/>
      <c r="K16" s="20">
        <v>83476</v>
      </c>
      <c r="L16" s="20">
        <v>12872</v>
      </c>
      <c r="M16" s="20">
        <v>8252</v>
      </c>
      <c r="N16" s="20">
        <f>SUM(B16:M16)</f>
        <v>104600</v>
      </c>
    </row>
    <row r="17" spans="1:14" ht="40.5" customHeight="1" x14ac:dyDescent="0.35">
      <c r="A17" s="31" t="s">
        <v>33</v>
      </c>
      <c r="B17" s="20"/>
      <c r="C17" s="20"/>
      <c r="D17" s="20"/>
      <c r="E17" s="20"/>
      <c r="F17" s="20"/>
      <c r="G17" s="20"/>
      <c r="H17" s="33"/>
      <c r="I17" s="20"/>
      <c r="J17" s="20"/>
      <c r="K17" s="20"/>
      <c r="L17" s="20"/>
      <c r="M17" s="20"/>
      <c r="N17" s="19">
        <f t="shared" si="1"/>
        <v>0</v>
      </c>
    </row>
    <row r="18" spans="1:14" ht="40.5" customHeight="1" x14ac:dyDescent="0.35">
      <c r="A18" s="42" t="s">
        <v>52</v>
      </c>
      <c r="B18" s="20"/>
      <c r="C18" s="20"/>
      <c r="D18" s="20"/>
      <c r="E18" s="20"/>
      <c r="F18" s="20"/>
      <c r="G18" s="20">
        <v>5891</v>
      </c>
      <c r="H18" s="33">
        <v>8805.5</v>
      </c>
      <c r="I18" s="33">
        <v>6787</v>
      </c>
      <c r="J18" s="20">
        <v>11086</v>
      </c>
      <c r="K18" s="20">
        <v>451.5</v>
      </c>
      <c r="L18" s="20"/>
      <c r="M18" s="20"/>
      <c r="N18" s="19">
        <f t="shared" si="1"/>
        <v>33021</v>
      </c>
    </row>
    <row r="19" spans="1:14" ht="40.5" customHeight="1" x14ac:dyDescent="0.35">
      <c r="A19" s="25" t="s">
        <v>57</v>
      </c>
      <c r="B19" s="19">
        <f>B20+B21+B22</f>
        <v>11425.53</v>
      </c>
      <c r="C19" s="19">
        <f t="shared" ref="C19:M19" si="4">C20+C21+C22</f>
        <v>-2284.33</v>
      </c>
      <c r="D19" s="19">
        <f t="shared" si="4"/>
        <v>7424.05</v>
      </c>
      <c r="E19" s="19">
        <f>E20+E21+E22</f>
        <v>-1613.8200000000002</v>
      </c>
      <c r="F19" s="19">
        <f t="shared" si="4"/>
        <v>-4246.22</v>
      </c>
      <c r="G19" s="19">
        <f t="shared" si="4"/>
        <v>-6491.5399999999991</v>
      </c>
      <c r="H19" s="32">
        <f t="shared" si="4"/>
        <v>-6191.1200000000008</v>
      </c>
      <c r="I19" s="19">
        <f t="shared" si="4"/>
        <v>-5609.63</v>
      </c>
      <c r="J19" s="19">
        <f t="shared" si="4"/>
        <v>1336.3799999999999</v>
      </c>
      <c r="K19" s="19">
        <f t="shared" si="4"/>
        <v>12074.99</v>
      </c>
      <c r="L19" s="19">
        <f t="shared" si="4"/>
        <v>2283.6199999999994</v>
      </c>
      <c r="M19" s="19">
        <f t="shared" si="4"/>
        <v>-8507.25</v>
      </c>
      <c r="N19" s="19">
        <f t="shared" ref="N19:N22" si="5">SUM(B19:M19)</f>
        <v>-399.34000000000196</v>
      </c>
    </row>
    <row r="20" spans="1:14" ht="40.5" customHeight="1" x14ac:dyDescent="0.35">
      <c r="A20" s="24" t="s">
        <v>54</v>
      </c>
      <c r="B20" s="20">
        <v>1280.1099999999999</v>
      </c>
      <c r="C20" s="20">
        <v>446.55</v>
      </c>
      <c r="D20" s="20">
        <v>-595.4</v>
      </c>
      <c r="E20" s="20">
        <v>-863.33</v>
      </c>
      <c r="F20" s="20">
        <v>-59.54</v>
      </c>
      <c r="G20" s="20">
        <v>2619.7600000000002</v>
      </c>
      <c r="H20" s="33">
        <v>-89.31</v>
      </c>
      <c r="I20" s="20">
        <v>-1726.66</v>
      </c>
      <c r="J20" s="20">
        <v>1190.8</v>
      </c>
      <c r="K20" s="20">
        <v>10300.42</v>
      </c>
      <c r="L20" s="20">
        <v>5805.15</v>
      </c>
      <c r="M20" s="20">
        <v>-5477.68</v>
      </c>
      <c r="N20" s="20">
        <f t="shared" si="5"/>
        <v>12830.869999999999</v>
      </c>
    </row>
    <row r="21" spans="1:14" ht="40.5" customHeight="1" x14ac:dyDescent="0.35">
      <c r="A21" s="24" t="s">
        <v>55</v>
      </c>
      <c r="B21" s="20"/>
      <c r="C21" s="20"/>
      <c r="D21" s="20"/>
      <c r="E21" s="20"/>
      <c r="F21" s="20"/>
      <c r="G21" s="33"/>
      <c r="H21" s="33"/>
      <c r="I21" s="20"/>
      <c r="J21" s="20"/>
      <c r="K21" s="20"/>
      <c r="L21" s="20"/>
      <c r="M21" s="20"/>
      <c r="N21" s="20">
        <f t="shared" si="5"/>
        <v>0</v>
      </c>
    </row>
    <row r="22" spans="1:14" ht="40.5" customHeight="1" x14ac:dyDescent="0.35">
      <c r="A22" s="31" t="s">
        <v>56</v>
      </c>
      <c r="B22" s="20">
        <v>10145.42</v>
      </c>
      <c r="C22" s="20">
        <v>-2730.88</v>
      </c>
      <c r="D22" s="20">
        <v>8019.45</v>
      </c>
      <c r="E22" s="20">
        <v>-750.49</v>
      </c>
      <c r="F22" s="20">
        <v>-4186.68</v>
      </c>
      <c r="G22" s="20">
        <v>-9111.2999999999993</v>
      </c>
      <c r="H22" s="33">
        <v>-6101.81</v>
      </c>
      <c r="I22" s="20">
        <v>-3882.97</v>
      </c>
      <c r="J22" s="20">
        <v>145.58000000000001</v>
      </c>
      <c r="K22" s="20">
        <v>1774.57</v>
      </c>
      <c r="L22" s="20">
        <v>-3521.53</v>
      </c>
      <c r="M22" s="20">
        <v>-3029.57</v>
      </c>
      <c r="N22" s="20">
        <f t="shared" si="5"/>
        <v>-13230.210000000001</v>
      </c>
    </row>
    <row r="23" spans="1:14" ht="39.75" customHeight="1" x14ac:dyDescent="0.35">
      <c r="A23" s="25" t="s">
        <v>58</v>
      </c>
      <c r="B23" s="19">
        <v>21311.29</v>
      </c>
      <c r="C23" s="19">
        <v>21311.29</v>
      </c>
      <c r="D23" s="19">
        <v>21311.29</v>
      </c>
      <c r="E23" s="19">
        <v>21311.29</v>
      </c>
      <c r="F23" s="19">
        <v>21311.29</v>
      </c>
      <c r="G23" s="19">
        <v>21311.29</v>
      </c>
      <c r="H23" s="32">
        <v>21311.29</v>
      </c>
      <c r="I23" s="19">
        <v>21311.29</v>
      </c>
      <c r="J23" s="19">
        <v>21311.29</v>
      </c>
      <c r="K23" s="19">
        <v>21311.29</v>
      </c>
      <c r="L23" s="19">
        <v>21311.29</v>
      </c>
      <c r="M23" s="19">
        <v>21311.29</v>
      </c>
      <c r="N23" s="19">
        <f t="shared" si="1"/>
        <v>255735.48000000007</v>
      </c>
    </row>
    <row r="24" spans="1:14" ht="22.5" customHeight="1" x14ac:dyDescent="0.35">
      <c r="A24" s="25" t="s">
        <v>26</v>
      </c>
      <c r="B24" s="19">
        <f>B4+B9+B14+B18+B23+B19</f>
        <v>93721.549999999988</v>
      </c>
      <c r="C24" s="19">
        <f t="shared" ref="C24:M24" si="6">C4+C9+C14+C18+C23+C19</f>
        <v>67996.11</v>
      </c>
      <c r="D24" s="19">
        <f t="shared" si="6"/>
        <v>95194.439999999988</v>
      </c>
      <c r="E24" s="19">
        <f t="shared" si="6"/>
        <v>69740.419999999984</v>
      </c>
      <c r="F24" s="19">
        <f t="shared" si="6"/>
        <v>74040.12</v>
      </c>
      <c r="G24" s="19">
        <f t="shared" si="6"/>
        <v>75264.280000000013</v>
      </c>
      <c r="H24" s="19">
        <f t="shared" si="6"/>
        <v>100019.6</v>
      </c>
      <c r="I24" s="19">
        <f t="shared" si="6"/>
        <v>94436.72</v>
      </c>
      <c r="J24" s="19">
        <f t="shared" si="6"/>
        <v>88419.35</v>
      </c>
      <c r="K24" s="19">
        <f t="shared" si="6"/>
        <v>169597.24</v>
      </c>
      <c r="L24" s="19">
        <f t="shared" si="6"/>
        <v>132301.24</v>
      </c>
      <c r="M24" s="19">
        <f t="shared" si="6"/>
        <v>110644.18</v>
      </c>
      <c r="N24" s="19">
        <f>N4+N9+N14+N18+N23+N19</f>
        <v>1171375.2499999998</v>
      </c>
    </row>
    <row r="25" spans="1:14" ht="15.75" x14ac:dyDescent="0.25">
      <c r="A25" s="80" t="s">
        <v>60</v>
      </c>
      <c r="B25" s="80"/>
      <c r="C25" s="80"/>
      <c r="D25" s="26"/>
      <c r="E25" s="26"/>
      <c r="F25" s="26"/>
      <c r="G25" s="26"/>
      <c r="H25" s="26"/>
      <c r="I25" s="26"/>
      <c r="J25" s="26"/>
      <c r="K25" s="26"/>
      <c r="L25" s="81" t="s">
        <v>31</v>
      </c>
      <c r="M25" s="81"/>
      <c r="N25" s="81"/>
    </row>
    <row r="26" spans="1:14" ht="15.75" x14ac:dyDescent="0.25">
      <c r="A26" s="27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</row>
    <row r="27" spans="1:14" ht="15.75" x14ac:dyDescent="0.25">
      <c r="A27" s="80" t="s">
        <v>29</v>
      </c>
      <c r="B27" s="80"/>
      <c r="C27" s="80"/>
      <c r="D27" s="26"/>
      <c r="E27" s="26"/>
      <c r="F27" s="26"/>
      <c r="G27" s="26"/>
      <c r="H27" s="26"/>
      <c r="I27" s="26"/>
      <c r="J27" s="26"/>
      <c r="K27" s="26"/>
      <c r="L27" s="81" t="s">
        <v>36</v>
      </c>
      <c r="M27" s="81"/>
      <c r="N27" s="8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E19" sqref="E19"/>
    </sheetView>
  </sheetViews>
  <sheetFormatPr defaultRowHeight="15" x14ac:dyDescent="0.25"/>
  <cols>
    <col min="1" max="1" width="4.28515625" customWidth="1"/>
    <col min="2" max="2" width="6.140625" customWidth="1"/>
    <col min="3" max="3" width="46.140625" customWidth="1"/>
    <col min="4" max="4" width="10.28515625" customWidth="1"/>
    <col min="5" max="5" width="19.85546875" customWidth="1"/>
  </cols>
  <sheetData>
    <row r="1" spans="1:5" ht="15.75" x14ac:dyDescent="0.25">
      <c r="B1" s="5" t="s">
        <v>53</v>
      </c>
      <c r="C1" s="43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35" t="s">
        <v>39</v>
      </c>
      <c r="B4" s="35" t="s">
        <v>39</v>
      </c>
      <c r="C4" s="36"/>
      <c r="D4" s="35" t="s">
        <v>40</v>
      </c>
      <c r="E4" s="35" t="s">
        <v>41</v>
      </c>
    </row>
    <row r="5" spans="1:5" x14ac:dyDescent="0.25">
      <c r="A5" s="37" t="s">
        <v>42</v>
      </c>
      <c r="B5" s="37" t="s">
        <v>43</v>
      </c>
      <c r="C5" s="38" t="s">
        <v>44</v>
      </c>
      <c r="D5" s="37" t="s">
        <v>45</v>
      </c>
      <c r="E5" s="37" t="s">
        <v>46</v>
      </c>
    </row>
    <row r="6" spans="1:5" x14ac:dyDescent="0.25">
      <c r="A6" s="29">
        <v>1</v>
      </c>
      <c r="B6" s="29"/>
      <c r="C6" s="39"/>
      <c r="D6" s="40"/>
      <c r="E6" s="29"/>
    </row>
    <row r="7" spans="1:5" x14ac:dyDescent="0.25">
      <c r="A7" s="29">
        <v>2</v>
      </c>
      <c r="B7" s="29"/>
      <c r="C7" s="39"/>
      <c r="D7" s="40"/>
      <c r="E7" s="29"/>
    </row>
    <row r="8" spans="1:5" x14ac:dyDescent="0.25">
      <c r="A8" s="29">
        <v>3</v>
      </c>
      <c r="B8" s="29"/>
      <c r="C8" s="39"/>
      <c r="D8" s="40"/>
      <c r="E8" s="29"/>
    </row>
    <row r="9" spans="1:5" x14ac:dyDescent="0.25">
      <c r="A9" s="29">
        <v>4</v>
      </c>
      <c r="B9" s="29"/>
      <c r="C9" s="39"/>
      <c r="D9" s="40"/>
      <c r="E9" s="29"/>
    </row>
    <row r="10" spans="1:5" x14ac:dyDescent="0.25">
      <c r="A10" s="29">
        <v>5</v>
      </c>
      <c r="B10" s="29"/>
      <c r="C10" s="39"/>
      <c r="D10" s="40"/>
      <c r="E10" s="29"/>
    </row>
    <row r="11" spans="1:5" x14ac:dyDescent="0.25">
      <c r="A11" s="29">
        <v>6</v>
      </c>
      <c r="B11" s="29"/>
      <c r="C11" s="41"/>
      <c r="D11" s="40"/>
      <c r="E11" s="29"/>
    </row>
    <row r="12" spans="1:5" x14ac:dyDescent="0.25">
      <c r="A12" s="29">
        <v>7</v>
      </c>
      <c r="B12" s="29"/>
      <c r="C12" s="41"/>
      <c r="D12" s="40"/>
      <c r="E12" s="29"/>
    </row>
    <row r="13" spans="1:5" x14ac:dyDescent="0.25">
      <c r="A13" s="29">
        <v>8</v>
      </c>
      <c r="B13" s="29"/>
      <c r="C13" s="41"/>
      <c r="D13" s="40"/>
      <c r="E13" s="29"/>
    </row>
    <row r="14" spans="1:5" x14ac:dyDescent="0.25">
      <c r="A14" s="29"/>
      <c r="B14" s="29"/>
      <c r="C14" s="41"/>
      <c r="D14" s="40"/>
      <c r="E14" s="29"/>
    </row>
    <row r="15" spans="1:5" x14ac:dyDescent="0.25">
      <c r="A15" s="29">
        <v>9</v>
      </c>
      <c r="B15" s="29"/>
      <c r="C15" s="41"/>
      <c r="D15" s="40"/>
      <c r="E15" s="29"/>
    </row>
    <row r="16" spans="1:5" x14ac:dyDescent="0.25">
      <c r="A16" s="29">
        <v>10</v>
      </c>
      <c r="B16" s="29"/>
      <c r="C16" s="41"/>
      <c r="D16" s="40"/>
      <c r="E16" s="29"/>
    </row>
    <row r="17" spans="1:5" x14ac:dyDescent="0.25">
      <c r="A17" s="29">
        <v>11</v>
      </c>
      <c r="B17" s="29"/>
      <c r="C17" s="41"/>
      <c r="D17" s="40"/>
      <c r="E17" s="29"/>
    </row>
    <row r="18" spans="1:5" x14ac:dyDescent="0.25">
      <c r="A18" s="29">
        <v>12</v>
      </c>
      <c r="B18" s="29"/>
      <c r="C18" s="41"/>
      <c r="D18" s="40"/>
      <c r="E18" s="29"/>
    </row>
    <row r="19" spans="1:5" x14ac:dyDescent="0.25">
      <c r="A19" s="29">
        <v>13</v>
      </c>
      <c r="B19" s="29"/>
      <c r="C19" s="39"/>
      <c r="D19" s="40"/>
      <c r="E19" s="29"/>
    </row>
    <row r="20" spans="1:5" x14ac:dyDescent="0.25">
      <c r="A20" s="29">
        <v>14</v>
      </c>
      <c r="B20" s="29"/>
      <c r="C20" s="39"/>
      <c r="D20" s="40"/>
      <c r="E20" s="29"/>
    </row>
    <row r="21" spans="1:5" x14ac:dyDescent="0.25">
      <c r="A21" s="29">
        <v>15</v>
      </c>
      <c r="B21" s="29"/>
      <c r="C21" s="39"/>
      <c r="D21" s="40"/>
      <c r="E21" s="29"/>
    </row>
    <row r="22" spans="1:5" x14ac:dyDescent="0.25">
      <c r="A22" s="29">
        <v>16</v>
      </c>
      <c r="B22" s="29"/>
      <c r="C22" s="39"/>
      <c r="D22" s="40"/>
      <c r="E22" s="29"/>
    </row>
    <row r="23" spans="1:5" x14ac:dyDescent="0.25">
      <c r="A23" s="29">
        <v>17</v>
      </c>
      <c r="B23" s="29"/>
      <c r="C23" s="39"/>
      <c r="D23" s="40"/>
      <c r="E23" s="29"/>
    </row>
    <row r="24" spans="1:5" x14ac:dyDescent="0.25">
      <c r="A24" s="29">
        <v>18</v>
      </c>
      <c r="B24" s="29"/>
      <c r="C24" s="39"/>
      <c r="D24" s="40"/>
      <c r="E24" s="29"/>
    </row>
    <row r="25" spans="1:5" x14ac:dyDescent="0.25">
      <c r="A25" s="29">
        <v>19</v>
      </c>
      <c r="B25" s="29"/>
      <c r="C25" s="14"/>
      <c r="D25" s="40"/>
      <c r="E25" s="29"/>
    </row>
    <row r="26" spans="1:5" x14ac:dyDescent="0.25">
      <c r="A26" s="29">
        <v>20</v>
      </c>
      <c r="B26" s="29"/>
      <c r="C26" s="14"/>
      <c r="D26" s="40"/>
      <c r="E26" s="29"/>
    </row>
    <row r="27" spans="1:5" x14ac:dyDescent="0.25">
      <c r="A27" s="29">
        <v>21</v>
      </c>
      <c r="B27" s="29"/>
      <c r="C27" s="14"/>
      <c r="D27" s="40"/>
      <c r="E27" s="29"/>
    </row>
    <row r="28" spans="1:5" x14ac:dyDescent="0.25">
      <c r="A28" s="29">
        <v>22</v>
      </c>
      <c r="B28" s="29"/>
      <c r="C28" s="14"/>
      <c r="D28" s="40"/>
      <c r="E28" s="29"/>
    </row>
    <row r="29" spans="1:5" x14ac:dyDescent="0.25">
      <c r="A29" s="29">
        <v>23</v>
      </c>
      <c r="B29" s="29"/>
      <c r="C29" s="14"/>
      <c r="D29" s="40"/>
      <c r="E29" s="29"/>
    </row>
    <row r="30" spans="1:5" x14ac:dyDescent="0.25">
      <c r="A30" s="29">
        <v>24</v>
      </c>
      <c r="B30" s="29"/>
      <c r="C30" s="14"/>
      <c r="D30" s="40"/>
      <c r="E30" s="29"/>
    </row>
    <row r="31" spans="1:5" x14ac:dyDescent="0.25">
      <c r="A31" s="29"/>
      <c r="B31" s="29"/>
      <c r="C31" s="29"/>
      <c r="D31" s="41"/>
      <c r="E31" s="41"/>
    </row>
    <row r="32" spans="1:5" x14ac:dyDescent="0.25">
      <c r="A32" s="29"/>
      <c r="B32" s="29"/>
      <c r="C32" s="29"/>
      <c r="D32" s="41"/>
      <c r="E32" s="41"/>
    </row>
    <row r="33" spans="1:5" x14ac:dyDescent="0.25">
      <c r="A33" s="29"/>
      <c r="B33" s="29"/>
      <c r="C33" s="29"/>
      <c r="D33" s="41"/>
      <c r="E33" s="41"/>
    </row>
    <row r="34" spans="1:5" x14ac:dyDescent="0.25">
      <c r="A34" s="29"/>
      <c r="B34" s="29"/>
      <c r="C34" s="29"/>
      <c r="D34" s="41"/>
      <c r="E34" s="41"/>
    </row>
    <row r="35" spans="1:5" x14ac:dyDescent="0.25">
      <c r="A35" s="29"/>
      <c r="B35" s="29"/>
      <c r="C35" s="29"/>
      <c r="D35" s="41"/>
      <c r="E35" s="41"/>
    </row>
    <row r="36" spans="1:5" x14ac:dyDescent="0.25">
      <c r="A36" s="29"/>
      <c r="B36" s="29"/>
      <c r="C36" s="29"/>
      <c r="D36" s="41"/>
      <c r="E36" s="41"/>
    </row>
    <row r="37" spans="1:5" x14ac:dyDescent="0.25">
      <c r="A37" s="29"/>
      <c r="B37" s="29"/>
      <c r="C37" s="29"/>
      <c r="D37" s="41"/>
      <c r="E37" s="41"/>
    </row>
    <row r="38" spans="1:5" x14ac:dyDescent="0.25">
      <c r="A38" s="29"/>
      <c r="B38" s="29"/>
      <c r="C38" s="29"/>
      <c r="D38" s="41"/>
      <c r="E38" s="41"/>
    </row>
    <row r="39" spans="1:5" x14ac:dyDescent="0.25">
      <c r="A39" s="29"/>
      <c r="B39" s="29"/>
      <c r="C39" s="29"/>
      <c r="D39" s="41"/>
      <c r="E39" s="41"/>
    </row>
    <row r="40" spans="1:5" x14ac:dyDescent="0.25">
      <c r="A40" s="29"/>
      <c r="B40" s="29"/>
      <c r="C40" s="29"/>
      <c r="D40" s="41"/>
      <c r="E40" s="41"/>
    </row>
    <row r="41" spans="1:5" x14ac:dyDescent="0.25">
      <c r="A41" s="14"/>
      <c r="B41" s="14"/>
      <c r="C41" s="29"/>
      <c r="D41" s="41"/>
      <c r="E41" s="41"/>
    </row>
    <row r="42" spans="1:5" x14ac:dyDescent="0.25">
      <c r="A42" s="14"/>
      <c r="B42" s="14"/>
      <c r="C42" s="14"/>
      <c r="D42" s="14"/>
      <c r="E42" s="14"/>
    </row>
    <row r="43" spans="1:5" x14ac:dyDescent="0.25">
      <c r="A43" s="14"/>
      <c r="B43" s="14"/>
      <c r="C43" s="14"/>
      <c r="D43" s="14"/>
      <c r="E43" s="14"/>
    </row>
    <row r="44" spans="1:5" x14ac:dyDescent="0.25">
      <c r="A44" s="14"/>
      <c r="B44" s="14"/>
      <c r="C44" s="14"/>
      <c r="D44" s="14"/>
      <c r="E44" s="14"/>
    </row>
    <row r="45" spans="1:5" x14ac:dyDescent="0.25">
      <c r="A45" s="14"/>
      <c r="B45" s="14"/>
      <c r="C45" s="14"/>
      <c r="D45" s="14"/>
      <c r="E45" s="14"/>
    </row>
    <row r="46" spans="1:5" x14ac:dyDescent="0.25">
      <c r="A46" s="14"/>
      <c r="B46" s="14"/>
      <c r="C46" s="14"/>
      <c r="D46" s="14"/>
      <c r="E46" s="14"/>
    </row>
    <row r="47" spans="1:5" x14ac:dyDescent="0.25">
      <c r="A47" s="14"/>
      <c r="B47" s="14"/>
      <c r="C47" s="14"/>
      <c r="D47" s="14"/>
      <c r="E47" s="14"/>
    </row>
    <row r="48" spans="1:5" x14ac:dyDescent="0.25">
      <c r="A48" s="14"/>
      <c r="B48" s="14"/>
      <c r="C48" s="14"/>
      <c r="D48" s="14"/>
      <c r="E48" s="14"/>
    </row>
    <row r="49" spans="1:5" x14ac:dyDescent="0.25">
      <c r="A49" s="14"/>
      <c r="B49" s="14"/>
      <c r="C49" s="14"/>
      <c r="D49" s="14"/>
      <c r="E49" s="14"/>
    </row>
    <row r="50" spans="1:5" x14ac:dyDescent="0.25">
      <c r="A50" s="14"/>
      <c r="B50" s="14"/>
      <c r="C50" s="14"/>
      <c r="D50" s="14"/>
      <c r="E50" s="14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C21" sqref="C21"/>
    </sheetView>
  </sheetViews>
  <sheetFormatPr defaultRowHeight="15" x14ac:dyDescent="0.25"/>
  <cols>
    <col min="1" max="1" width="5.42578125" customWidth="1"/>
    <col min="2" max="2" width="51.5703125" customWidth="1"/>
    <col min="3" max="3" width="11.7109375" customWidth="1"/>
    <col min="4" max="4" width="14.42578125" customWidth="1"/>
  </cols>
  <sheetData>
    <row r="1" spans="1:4" ht="15.75" x14ac:dyDescent="0.25">
      <c r="A1" s="1"/>
      <c r="B1" s="78" t="s">
        <v>81</v>
      </c>
      <c r="C1" s="78"/>
      <c r="D1" s="78"/>
    </row>
    <row r="2" spans="1:4" ht="15.75" x14ac:dyDescent="0.25">
      <c r="A2" s="6"/>
      <c r="B2" s="77" t="s">
        <v>0</v>
      </c>
      <c r="C2" s="77"/>
      <c r="D2" s="77"/>
    </row>
    <row r="3" spans="1:4" ht="15.75" x14ac:dyDescent="0.25">
      <c r="A3" s="6"/>
      <c r="B3" s="78" t="s">
        <v>51</v>
      </c>
      <c r="C3" s="78"/>
      <c r="D3" s="78"/>
    </row>
    <row r="4" spans="1:4" x14ac:dyDescent="0.25">
      <c r="A4" s="28"/>
      <c r="B4" s="34" t="s">
        <v>1</v>
      </c>
      <c r="C4" s="28" t="s">
        <v>2</v>
      </c>
      <c r="D4" s="34" t="s">
        <v>28</v>
      </c>
    </row>
    <row r="5" spans="1:4" x14ac:dyDescent="0.25">
      <c r="A5" s="44"/>
      <c r="B5" s="45" t="s">
        <v>10</v>
      </c>
      <c r="C5" s="45"/>
      <c r="D5" s="44"/>
    </row>
    <row r="6" spans="1:4" x14ac:dyDescent="0.25">
      <c r="A6" s="44">
        <v>1</v>
      </c>
      <c r="B6" s="44" t="s">
        <v>113</v>
      </c>
      <c r="C6" s="44">
        <v>901</v>
      </c>
      <c r="D6" s="45"/>
    </row>
    <row r="7" spans="1:4" ht="30" x14ac:dyDescent="0.25">
      <c r="A7" s="48">
        <v>2</v>
      </c>
      <c r="B7" s="44" t="s">
        <v>114</v>
      </c>
      <c r="C7" s="48">
        <v>4990</v>
      </c>
      <c r="D7" s="50"/>
    </row>
    <row r="8" spans="1:4" x14ac:dyDescent="0.25">
      <c r="A8" s="48"/>
      <c r="B8" s="45" t="s">
        <v>109</v>
      </c>
      <c r="C8" s="48">
        <f>SUM(C6:C7)</f>
        <v>5891</v>
      </c>
      <c r="D8" s="50">
        <f>C8</f>
        <v>5891</v>
      </c>
    </row>
    <row r="9" spans="1:4" x14ac:dyDescent="0.25">
      <c r="A9" s="48"/>
      <c r="B9" s="45" t="s">
        <v>11</v>
      </c>
      <c r="C9" s="48"/>
      <c r="D9" s="50"/>
    </row>
    <row r="10" spans="1:4" x14ac:dyDescent="0.25">
      <c r="A10" s="48">
        <v>1</v>
      </c>
      <c r="B10" s="44" t="s">
        <v>120</v>
      </c>
      <c r="C10" s="48">
        <v>563.5</v>
      </c>
      <c r="D10" s="50"/>
    </row>
    <row r="11" spans="1:4" ht="30" x14ac:dyDescent="0.25">
      <c r="A11" s="48">
        <v>2</v>
      </c>
      <c r="B11" s="44" t="s">
        <v>121</v>
      </c>
      <c r="C11" s="48">
        <v>5350</v>
      </c>
      <c r="D11" s="50"/>
    </row>
    <row r="12" spans="1:4" x14ac:dyDescent="0.25">
      <c r="A12" s="48">
        <v>3</v>
      </c>
      <c r="B12" s="44" t="s">
        <v>122</v>
      </c>
      <c r="C12" s="48">
        <v>2892</v>
      </c>
      <c r="D12" s="50"/>
    </row>
    <row r="13" spans="1:4" x14ac:dyDescent="0.25">
      <c r="A13" s="48"/>
      <c r="B13" s="45" t="s">
        <v>115</v>
      </c>
      <c r="C13" s="50">
        <f>SUM(C10:C12)</f>
        <v>8805.5</v>
      </c>
      <c r="D13" s="50">
        <f>C13+D8</f>
        <v>14696.5</v>
      </c>
    </row>
    <row r="14" spans="1:4" x14ac:dyDescent="0.25">
      <c r="A14" s="48"/>
      <c r="B14" s="45" t="s">
        <v>12</v>
      </c>
      <c r="C14" s="48"/>
      <c r="D14" s="48"/>
    </row>
    <row r="15" spans="1:4" x14ac:dyDescent="0.25">
      <c r="A15" s="48">
        <v>1</v>
      </c>
      <c r="B15" s="44" t="s">
        <v>127</v>
      </c>
      <c r="C15" s="48">
        <v>4862</v>
      </c>
      <c r="D15" s="50">
        <f>C15+D13</f>
        <v>19558.5</v>
      </c>
    </row>
    <row r="16" spans="1:4" x14ac:dyDescent="0.25">
      <c r="A16" s="48">
        <v>2</v>
      </c>
      <c r="B16" s="44" t="s">
        <v>122</v>
      </c>
      <c r="C16" s="60">
        <v>1925</v>
      </c>
      <c r="D16" s="59"/>
    </row>
    <row r="17" spans="1:4" x14ac:dyDescent="0.25">
      <c r="A17" s="48"/>
      <c r="B17" s="45" t="s">
        <v>125</v>
      </c>
      <c r="C17" s="50">
        <f>SUM(C15:C16)</f>
        <v>6787</v>
      </c>
      <c r="D17" s="50">
        <f>C17+D15</f>
        <v>26345.5</v>
      </c>
    </row>
    <row r="18" spans="1:4" x14ac:dyDescent="0.25">
      <c r="A18" s="48"/>
      <c r="B18" s="45" t="s">
        <v>13</v>
      </c>
      <c r="C18" s="48"/>
      <c r="D18" s="59"/>
    </row>
    <row r="19" spans="1:4" x14ac:dyDescent="0.25">
      <c r="A19" s="48">
        <v>1</v>
      </c>
      <c r="B19" s="44" t="s">
        <v>135</v>
      </c>
      <c r="C19" s="50">
        <v>11086</v>
      </c>
      <c r="D19" s="50">
        <f>C19+D17</f>
        <v>37431.5</v>
      </c>
    </row>
    <row r="20" spans="1:4" x14ac:dyDescent="0.25">
      <c r="A20" s="48"/>
      <c r="B20" s="45" t="s">
        <v>14</v>
      </c>
      <c r="C20" s="48"/>
      <c r="D20" s="59"/>
    </row>
    <row r="21" spans="1:4" x14ac:dyDescent="0.25">
      <c r="A21" s="48">
        <v>1</v>
      </c>
      <c r="B21" s="44" t="s">
        <v>142</v>
      </c>
      <c r="C21" s="50">
        <v>451.5</v>
      </c>
      <c r="D21" s="50">
        <f>C21+D19</f>
        <v>37883</v>
      </c>
    </row>
    <row r="22" spans="1:4" x14ac:dyDescent="0.25">
      <c r="A22" s="48"/>
      <c r="B22" s="44"/>
      <c r="C22" s="48"/>
      <c r="D22" s="48"/>
    </row>
    <row r="23" spans="1:4" x14ac:dyDescent="0.25">
      <c r="A23" s="48"/>
      <c r="B23" s="45"/>
      <c r="C23" s="50"/>
      <c r="D23" s="50"/>
    </row>
    <row r="24" spans="1:4" x14ac:dyDescent="0.25">
      <c r="A24" s="48"/>
      <c r="B24" s="51"/>
      <c r="C24" s="48"/>
      <c r="D24" s="48"/>
    </row>
    <row r="25" spans="1:4" x14ac:dyDescent="0.25">
      <c r="A25" s="48"/>
      <c r="B25" s="49"/>
      <c r="C25" s="48"/>
      <c r="D25" s="50"/>
    </row>
    <row r="26" spans="1:4" x14ac:dyDescent="0.25">
      <c r="A26" s="48"/>
      <c r="B26" s="51"/>
      <c r="C26" s="50"/>
      <c r="D26" s="50"/>
    </row>
    <row r="27" spans="1:4" x14ac:dyDescent="0.25">
      <c r="A27" s="48"/>
      <c r="B27" s="51"/>
      <c r="C27" s="48"/>
      <c r="D27" s="48"/>
    </row>
    <row r="28" spans="1:4" x14ac:dyDescent="0.25">
      <c r="A28" s="48"/>
      <c r="B28" s="49"/>
      <c r="C28" s="48"/>
      <c r="D28" s="48"/>
    </row>
    <row r="29" spans="1:4" x14ac:dyDescent="0.25">
      <c r="A29" s="48"/>
      <c r="B29" s="51"/>
      <c r="C29" s="50"/>
      <c r="D29" s="50"/>
    </row>
    <row r="30" spans="1:4" x14ac:dyDescent="0.25">
      <c r="A30" s="48"/>
      <c r="B30" s="51"/>
      <c r="C30" s="48"/>
      <c r="D30" s="48"/>
    </row>
    <row r="31" spans="1:4" x14ac:dyDescent="0.25">
      <c r="A31" s="48"/>
      <c r="B31" s="49"/>
      <c r="C31" s="48"/>
      <c r="D31" s="50"/>
    </row>
    <row r="32" spans="1:4" x14ac:dyDescent="0.25">
      <c r="A32" s="48"/>
      <c r="B32" s="51"/>
      <c r="C32" s="50"/>
      <c r="D32" s="50"/>
    </row>
    <row r="33" spans="1:4" x14ac:dyDescent="0.25">
      <c r="A33" s="48"/>
      <c r="B33" s="49"/>
      <c r="C33" s="48"/>
      <c r="D33" s="48"/>
    </row>
    <row r="34" spans="1:4" x14ac:dyDescent="0.25">
      <c r="A34" s="48"/>
      <c r="B34" s="51"/>
      <c r="C34" s="50"/>
      <c r="D34" s="50"/>
    </row>
    <row r="35" spans="1:4" x14ac:dyDescent="0.25">
      <c r="A35" s="46"/>
      <c r="B35" s="46"/>
      <c r="C35" s="46"/>
      <c r="D35" s="46"/>
    </row>
    <row r="36" spans="1:4" x14ac:dyDescent="0.25">
      <c r="A36" s="46"/>
      <c r="B36" s="46"/>
      <c r="C36" s="46"/>
      <c r="D36" s="4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дополн.работы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2021-01-28T02:57:51Z</cp:lastPrinted>
  <dcterms:created xsi:type="dcterms:W3CDTF">2011-07-25T05:21:17Z</dcterms:created>
  <dcterms:modified xsi:type="dcterms:W3CDTF">2022-01-20T09:24:28Z</dcterms:modified>
</cp:coreProperties>
</file>