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15" i="4" l="1"/>
  <c r="D26" i="6"/>
  <c r="C26" i="6"/>
  <c r="D66" i="1"/>
  <c r="C66" i="1"/>
  <c r="D13" i="4" l="1"/>
  <c r="C13" i="4"/>
  <c r="D24" i="6"/>
  <c r="D14" i="2"/>
  <c r="D61" i="1"/>
  <c r="C61" i="1"/>
  <c r="D12" i="3" l="1"/>
  <c r="D22" i="6"/>
  <c r="C22" i="6"/>
  <c r="D12" i="2"/>
  <c r="D56" i="1"/>
  <c r="C56" i="1"/>
  <c r="D51" i="1" l="1"/>
  <c r="C51" i="1"/>
  <c r="D10" i="3" l="1"/>
  <c r="D17" i="6" l="1"/>
  <c r="D10" i="2"/>
  <c r="D45" i="1"/>
  <c r="C45" i="1"/>
  <c r="C6" i="9" l="1"/>
  <c r="D15" i="6"/>
  <c r="C15" i="6"/>
  <c r="D40" i="1"/>
  <c r="C40" i="1"/>
  <c r="D8" i="3" l="1"/>
  <c r="C8" i="3"/>
  <c r="D12" i="6"/>
  <c r="D35" i="1"/>
  <c r="C35" i="1"/>
  <c r="D31" i="1" l="1"/>
  <c r="C31" i="1"/>
  <c r="D26" i="1" l="1"/>
  <c r="C26" i="1"/>
  <c r="D8" i="4" l="1"/>
  <c r="C8" i="4"/>
  <c r="D8" i="2"/>
  <c r="D10" i="6"/>
  <c r="D20" i="1"/>
  <c r="C20" i="1"/>
  <c r="D8" i="6" l="1"/>
  <c r="D15" i="1"/>
  <c r="C15" i="1"/>
  <c r="D6" i="6"/>
  <c r="D6" i="2"/>
  <c r="D11" i="1"/>
  <c r="C11" i="1"/>
  <c r="N13" i="5" l="1"/>
  <c r="N6" i="5"/>
  <c r="E4" i="5" l="1"/>
  <c r="M4" i="5" l="1"/>
  <c r="L4" i="5"/>
  <c r="K4" i="5"/>
  <c r="J4" i="5"/>
  <c r="I4" i="5"/>
  <c r="H4" i="5"/>
  <c r="G4" i="5"/>
  <c r="F4" i="5"/>
  <c r="D4" i="5"/>
  <c r="C4" i="5"/>
  <c r="B4" i="5"/>
  <c r="H14" i="5"/>
  <c r="B19" i="5"/>
  <c r="N22" i="5"/>
  <c r="N18" i="5"/>
  <c r="N17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N8" i="5"/>
  <c r="N12" i="5"/>
  <c r="M14" i="5"/>
  <c r="L14" i="5"/>
  <c r="K14" i="5"/>
  <c r="J14" i="5"/>
  <c r="I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E9" i="5"/>
  <c r="D9" i="5"/>
  <c r="C9" i="5"/>
  <c r="B14" i="5"/>
  <c r="B9" i="5"/>
  <c r="N9" i="5" l="1"/>
  <c r="J24" i="5"/>
  <c r="H24" i="5"/>
  <c r="I24" i="5"/>
  <c r="M24" i="5"/>
  <c r="L24" i="5"/>
  <c r="B24" i="5"/>
  <c r="G24" i="5"/>
  <c r="K24" i="5"/>
  <c r="F24" i="5"/>
  <c r="E24" i="5"/>
  <c r="D24" i="5"/>
  <c r="C24" i="5"/>
  <c r="N19" i="5"/>
  <c r="N23" i="5"/>
  <c r="N5" i="5"/>
  <c r="N4" i="5" l="1"/>
  <c r="N11" i="5"/>
  <c r="N10" i="5"/>
  <c r="N15" i="5" l="1"/>
  <c r="N16" i="5"/>
  <c r="N14" i="5"/>
  <c r="N24" i="5" l="1"/>
</calcChain>
</file>

<file path=xl/sharedStrings.xml><?xml version="1.0" encoding="utf-8"?>
<sst xmlns="http://schemas.openxmlformats.org/spreadsheetml/2006/main" count="209" uniqueCount="118">
  <si>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</si>
  <si>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</si>
  <si>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</si>
  <si>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</si>
  <si>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</si>
  <si>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</si>
  <si>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</si>
  <si>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</si>
  <si>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</si>
  <si>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</si>
  <si>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</si>
  <si>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</si>
  <si>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</si>
  <si>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</si>
  <si>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</si>
  <si>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</si>
  <si>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</si>
  <si>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</si>
  <si>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</si>
  <si>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</si>
  <si>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</si>
  <si>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</si>
  <si>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</si>
  <si>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</si>
  <si>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</si>
  <si>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</si>
  <si>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</si>
  <si>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</si>
  <si>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</si>
  <si>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</si>
  <si>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</si>
  <si>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</si>
  <si>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</si>
  <si>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Металлургов,5</t>
  </si>
  <si>
    <t>-эл.оборудование</t>
  </si>
  <si>
    <t>-эл.оборудования</t>
  </si>
  <si>
    <t>очистка дорог</t>
  </si>
  <si>
    <t>Текущий ремонт эл.оборудования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</si>
  <si>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</si>
  <si>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</si>
  <si>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</si>
  <si>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</si>
  <si>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</si>
  <si>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</si>
  <si>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</si>
  <si>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</si>
  <si>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</si>
  <si>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</si>
  <si>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</si>
  <si>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Металлургов, 5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</si>
  <si>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</si>
  <si>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</si>
  <si>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</si>
  <si>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</si>
  <si>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</si>
  <si>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</si>
  <si>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</si>
  <si>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Техобслуживание и снятие показаний общедомового теплосчетчика</t>
  </si>
  <si>
    <t>7. Расходы по содержанию УК</t>
  </si>
  <si>
    <t>Директор ООО УК "Крокус"</t>
  </si>
  <si>
    <t>Дезинфекция</t>
  </si>
  <si>
    <t>Лицевой счет. Сводный расчет  2021г</t>
  </si>
  <si>
    <t>Лицевой счёт  2021г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</si>
  <si>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</si>
  <si>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Прочистка и отогрев канализационных труб  8шт на крыше Подъезд №1-4</t>
  </si>
  <si>
    <t>Отогрев просчистка водосточных и канализационных труб</t>
  </si>
  <si>
    <t>Отогрев канализационных стояков выхода на крышу</t>
  </si>
  <si>
    <t>Итого за январь</t>
  </si>
  <si>
    <t>Уборка снега с подъездных козырьков Подъезд №1-4</t>
  </si>
  <si>
    <t>Ремонт подъездного освещения</t>
  </si>
  <si>
    <t>Лицевой счёт 2021г</t>
  </si>
  <si>
    <t>Итого за фераль</t>
  </si>
  <si>
    <t>Замена лампочки в тамбуре Подъезд №4  1этаж</t>
  </si>
  <si>
    <t>Обход подвалов на предмет утечек</t>
  </si>
  <si>
    <t>Итого за март</t>
  </si>
  <si>
    <t>Работы ППР</t>
  </si>
  <si>
    <t>Монтаж натяжных потолков после замены стояков</t>
  </si>
  <si>
    <t>Замена стояков отопления согласно смете Квартира №21,23,25,27,29</t>
  </si>
  <si>
    <t>Замена стояков ГВС и ХВС согласно смете Квартира №21,23,25,27,29</t>
  </si>
  <si>
    <t>Осмотр подвала на предмет утечек</t>
  </si>
  <si>
    <t>Отключение насосов в ТУ Подъезд №1,2</t>
  </si>
  <si>
    <t>Итого за апрель</t>
  </si>
  <si>
    <t>Отключение отопления</t>
  </si>
  <si>
    <t>Итого за май</t>
  </si>
  <si>
    <t>Итого за июнь</t>
  </si>
  <si>
    <t>Ремонт ступени крыльца подъезда №3. Заливка бетоном</t>
  </si>
  <si>
    <t>Изготовление и установка съезда для инвалидов на крыльцо. Подъезд №3</t>
  </si>
  <si>
    <t>Изготовление и установка хомута на стояк ГВС Подвал</t>
  </si>
  <si>
    <t>Итого за июль</t>
  </si>
  <si>
    <t>Ремонт светильников. Замена лампочек и схем. Подъезд №3</t>
  </si>
  <si>
    <t>Скос травы на придомовой территории</t>
  </si>
  <si>
    <t>Осмотр подвала на предмет утечек. Утечек не обнаружено</t>
  </si>
  <si>
    <t>Итого за август</t>
  </si>
  <si>
    <t xml:space="preserve">Частичный ремонт крыльца </t>
  </si>
  <si>
    <t xml:space="preserve">Август </t>
  </si>
  <si>
    <t>Ремонт светильников. Замена лампочек .</t>
  </si>
  <si>
    <t>Установка водостоков Подъезд №1,2</t>
  </si>
  <si>
    <t>Подключение по диагонали батареи с частичной заменой труб с 4ого до 3его этажа</t>
  </si>
  <si>
    <t>Запуск системы отопления</t>
  </si>
  <si>
    <t>Итого за сентябрь</t>
  </si>
  <si>
    <t>Запуск подъездного отопления</t>
  </si>
  <si>
    <t>Итого за октябрь</t>
  </si>
  <si>
    <t>Установка замков на вход в подвал</t>
  </si>
  <si>
    <t>Ремонт светильника замена лампочки и схемы Подъезд №2</t>
  </si>
  <si>
    <t>Демонтаж неисправного светильника Подъезд №2</t>
  </si>
  <si>
    <t>Работы ППР. Замена предохранителя и лампочек Подъезд №1,2,3,4</t>
  </si>
  <si>
    <t>Ремонт межпанельных швов</t>
  </si>
  <si>
    <t>Устранение течи стояка ХВС Квартира №36</t>
  </si>
  <si>
    <t>Итого за ноябрь</t>
  </si>
  <si>
    <t>Снятие подъездных сливов</t>
  </si>
  <si>
    <t>Ревизия вводного кабеля</t>
  </si>
  <si>
    <t>Ремонт ТУ-1, ТУ-2 Замена насосов</t>
  </si>
  <si>
    <t>Монтаж силового кабеля для насоса узла №1</t>
  </si>
  <si>
    <t>Монтаж силового кабеля для насоса узла №2</t>
  </si>
  <si>
    <t>Устранение течи на стояке ГВС Квартира №33</t>
  </si>
  <si>
    <t>Итого за декабрь</t>
  </si>
  <si>
    <t>Ремонт светильников. Замена лампочек и схем. Подъезд №1-4</t>
  </si>
  <si>
    <t>Возврат денежных средств стоимости насоса для угла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</si>
</sst>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49" fontId="6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2" fontId="6" fillId="0" borderId="1" xfId="0" applyNumberFormat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1" xfId="0" applyNumberFormat="1" applyBorder="1"/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right"/>
    </xf>
    <xf numFmtId="14" fontId="0" fillId="0" borderId="6" xfId="0" applyNumberFormat="1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0" xfId="0" applyFont="1"/>
    <xf numFmtId="2" fontId="9" fillId="0" borderId="1" xfId="0" applyNumberFormat="1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2" fontId="8" fillId="0" borderId="1" xfId="0" applyNumberFormat="1" applyFont="1" applyBorder="1"/>
    <xf numFmtId="2" fontId="9" fillId="0" borderId="1" xfId="0" applyNumberFormat="1" applyFont="1" applyBorder="1"/>
    <xf numFmtId="0" fontId="8" fillId="0" borderId="2" xfId="0" applyFont="1" applyBorder="1"/>
    <xf numFmtId="0" fontId="8" fillId="0" borderId="5" xfId="0" applyFont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8" fillId="0" borderId="7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2" fontId="2" fillId="0" borderId="1" xfId="0" applyNumberFormat="1" applyFont="1" applyBorder="1"/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9" fillId="0" borderId="5" xfId="0" applyFont="1" applyBorder="1"/>
    <xf numFmtId="0" fontId="9" fillId="0" borderId="2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opLeftCell="A55" workbookViewId="0">
      <selection activeCell="D67" sqref="D6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9" t="s">
        <v>62</v>
      </c>
      <c r="C1" s="69"/>
      <c r="D1" s="69"/>
      <c r="E1" s="7"/>
      <c r="F1" s="7"/>
      <c r="G1" s="7"/>
      <c r="H1" s="7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8" t="s">
        <v>4</v>
      </c>
      <c r="C3" s="68"/>
      <c r="D3" s="68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28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s="5" customFormat="1" ht="30" x14ac:dyDescent="0.25">
      <c r="A6" s="42">
        <v>1</v>
      </c>
      <c r="B6" s="42" t="s">
        <v>57</v>
      </c>
      <c r="C6" s="42">
        <v>1223.92</v>
      </c>
      <c r="D6" s="43"/>
      <c r="E6" s="10"/>
      <c r="F6" s="4"/>
    </row>
    <row r="7" spans="1:8" s="5" customFormat="1" ht="60" x14ac:dyDescent="0.25">
      <c r="A7" s="42">
        <v>2</v>
      </c>
      <c r="B7" s="42" t="s">
        <v>63</v>
      </c>
      <c r="C7" s="42">
        <v>935</v>
      </c>
      <c r="D7" s="43"/>
      <c r="E7" s="4"/>
      <c r="F7" s="4"/>
    </row>
    <row r="8" spans="1:8" ht="30" x14ac:dyDescent="0.25">
      <c r="A8" s="42">
        <v>3</v>
      </c>
      <c r="B8" s="42" t="s">
        <v>64</v>
      </c>
      <c r="C8" s="43">
        <v>993.5</v>
      </c>
      <c r="D8" s="43"/>
      <c r="E8" s="1"/>
      <c r="F8" s="1"/>
    </row>
    <row r="9" spans="1:8" ht="30" x14ac:dyDescent="0.25">
      <c r="A9" s="42">
        <v>4</v>
      </c>
      <c r="B9" s="42" t="s">
        <v>65</v>
      </c>
      <c r="C9" s="42">
        <v>1954</v>
      </c>
      <c r="D9" s="43"/>
      <c r="E9" s="1"/>
      <c r="F9" s="1"/>
    </row>
    <row r="10" spans="1:8" ht="30" x14ac:dyDescent="0.25">
      <c r="A10" s="42">
        <v>5</v>
      </c>
      <c r="B10" s="42" t="s">
        <v>66</v>
      </c>
      <c r="C10" s="42">
        <v>1975.5</v>
      </c>
      <c r="D10" s="43"/>
      <c r="E10" s="1"/>
      <c r="F10" s="1"/>
    </row>
    <row r="11" spans="1:8" x14ac:dyDescent="0.25">
      <c r="A11" s="42"/>
      <c r="B11" s="43" t="s">
        <v>67</v>
      </c>
      <c r="C11" s="43">
        <f>SUM(C6:C10)</f>
        <v>7081.92</v>
      </c>
      <c r="D11" s="43">
        <f>C11</f>
        <v>7081.92</v>
      </c>
      <c r="E11" s="1"/>
      <c r="F11" s="1"/>
    </row>
    <row r="12" spans="1:8" x14ac:dyDescent="0.25">
      <c r="A12" s="42"/>
      <c r="B12" s="43" t="s">
        <v>7</v>
      </c>
      <c r="C12" s="42"/>
      <c r="D12" s="43"/>
      <c r="E12" s="1"/>
      <c r="F12" s="1"/>
    </row>
    <row r="13" spans="1:8" ht="30" x14ac:dyDescent="0.25">
      <c r="A13" s="42">
        <v>1</v>
      </c>
      <c r="B13" s="42" t="s">
        <v>57</v>
      </c>
      <c r="C13" s="42">
        <v>1223.92</v>
      </c>
      <c r="D13" s="43"/>
      <c r="E13" s="1"/>
      <c r="F13" s="1"/>
    </row>
    <row r="14" spans="1:8" s="5" customFormat="1" ht="60" x14ac:dyDescent="0.25">
      <c r="A14" s="42">
        <v>2</v>
      </c>
      <c r="B14" s="42" t="s">
        <v>63</v>
      </c>
      <c r="C14" s="42">
        <v>935</v>
      </c>
      <c r="D14" s="43"/>
      <c r="E14" s="1"/>
      <c r="F14" s="4"/>
    </row>
    <row r="15" spans="1:8" s="5" customFormat="1" x14ac:dyDescent="0.25">
      <c r="A15" s="42"/>
      <c r="B15" s="43" t="s">
        <v>71</v>
      </c>
      <c r="C15" s="43">
        <f>SUM(C13:C14)</f>
        <v>2158.92</v>
      </c>
      <c r="D15" s="43">
        <f>C15+D11</f>
        <v>9240.84</v>
      </c>
      <c r="E15" s="4"/>
      <c r="F15" s="4"/>
    </row>
    <row r="16" spans="1:8" x14ac:dyDescent="0.25">
      <c r="A16" s="42"/>
      <c r="B16" s="43" t="s">
        <v>3</v>
      </c>
      <c r="C16" s="42"/>
      <c r="D16" s="43"/>
      <c r="E16" s="1"/>
      <c r="F16" s="1"/>
    </row>
    <row r="17" spans="1:6" ht="30" x14ac:dyDescent="0.25">
      <c r="A17" s="42">
        <v>1</v>
      </c>
      <c r="B17" s="42" t="s">
        <v>57</v>
      </c>
      <c r="C17" s="42">
        <v>1223.92</v>
      </c>
      <c r="D17" s="43"/>
      <c r="E17" s="1"/>
      <c r="F17" s="1"/>
    </row>
    <row r="18" spans="1:6" ht="60" x14ac:dyDescent="0.25">
      <c r="A18" s="42">
        <v>2</v>
      </c>
      <c r="B18" s="42" t="s">
        <v>63</v>
      </c>
      <c r="C18" s="42">
        <v>935</v>
      </c>
      <c r="D18" s="43"/>
      <c r="E18" s="1"/>
      <c r="F18" s="1"/>
    </row>
    <row r="19" spans="1:6" x14ac:dyDescent="0.25">
      <c r="A19" s="42">
        <v>3</v>
      </c>
      <c r="B19" s="42" t="s">
        <v>73</v>
      </c>
      <c r="C19" s="42">
        <v>316.5</v>
      </c>
      <c r="D19" s="43"/>
      <c r="E19" s="1"/>
      <c r="F19" s="1"/>
    </row>
    <row r="20" spans="1:6" x14ac:dyDescent="0.25">
      <c r="A20" s="42"/>
      <c r="B20" s="43" t="s">
        <v>74</v>
      </c>
      <c r="C20" s="43">
        <f>SUM(C17:C19)</f>
        <v>2475.42</v>
      </c>
      <c r="D20" s="43">
        <f>C20+D15</f>
        <v>11716.26</v>
      </c>
      <c r="E20" s="1"/>
      <c r="F20" s="1"/>
    </row>
    <row r="21" spans="1:6" x14ac:dyDescent="0.25">
      <c r="A21" s="42"/>
      <c r="B21" s="43" t="s">
        <v>9</v>
      </c>
      <c r="C21" s="43"/>
      <c r="D21" s="43"/>
      <c r="E21" s="1"/>
      <c r="F21" s="1"/>
    </row>
    <row r="22" spans="1:6" ht="30" x14ac:dyDescent="0.25">
      <c r="A22" s="42">
        <v>1</v>
      </c>
      <c r="B22" s="42" t="s">
        <v>57</v>
      </c>
      <c r="C22" s="42">
        <v>1223.92</v>
      </c>
      <c r="D22" s="43"/>
      <c r="E22" s="1"/>
      <c r="F22" s="1"/>
    </row>
    <row r="23" spans="1:6" ht="60" x14ac:dyDescent="0.25">
      <c r="A23" s="42">
        <v>2</v>
      </c>
      <c r="B23" s="42" t="s">
        <v>63</v>
      </c>
      <c r="C23" s="42">
        <v>935</v>
      </c>
      <c r="D23" s="43"/>
      <c r="E23" s="1"/>
      <c r="F23" s="1"/>
    </row>
    <row r="24" spans="1:6" x14ac:dyDescent="0.25">
      <c r="A24" s="42">
        <v>3</v>
      </c>
      <c r="B24" s="42" t="s">
        <v>79</v>
      </c>
      <c r="C24" s="42">
        <v>316.5</v>
      </c>
      <c r="D24" s="43"/>
      <c r="E24" s="1"/>
      <c r="F24" s="1"/>
    </row>
    <row r="25" spans="1:6" x14ac:dyDescent="0.25">
      <c r="A25" s="42">
        <v>4</v>
      </c>
      <c r="B25" s="42" t="s">
        <v>80</v>
      </c>
      <c r="C25" s="42">
        <v>158.25</v>
      </c>
      <c r="D25" s="43"/>
      <c r="E25" s="1"/>
      <c r="F25" s="1"/>
    </row>
    <row r="26" spans="1:6" x14ac:dyDescent="0.25">
      <c r="A26" s="42"/>
      <c r="B26" s="43" t="s">
        <v>81</v>
      </c>
      <c r="C26" s="43">
        <f>SUM(C22:C25)</f>
        <v>2633.67</v>
      </c>
      <c r="D26" s="43">
        <f>C26+D20</f>
        <v>14349.93</v>
      </c>
      <c r="E26" s="1"/>
      <c r="F26" s="1"/>
    </row>
    <row r="27" spans="1:6" x14ac:dyDescent="0.25">
      <c r="A27" s="42"/>
      <c r="B27" s="43" t="s">
        <v>10</v>
      </c>
      <c r="C27" s="42"/>
      <c r="D27" s="43"/>
      <c r="E27" s="1"/>
      <c r="F27" s="1"/>
    </row>
    <row r="28" spans="1:6" ht="30" x14ac:dyDescent="0.25">
      <c r="A28" s="42">
        <v>1</v>
      </c>
      <c r="B28" s="42" t="s">
        <v>57</v>
      </c>
      <c r="C28" s="42">
        <v>1223.92</v>
      </c>
      <c r="D28" s="43"/>
      <c r="E28" s="1"/>
      <c r="F28" s="1"/>
    </row>
    <row r="29" spans="1:6" ht="60" x14ac:dyDescent="0.25">
      <c r="A29" s="42">
        <v>2</v>
      </c>
      <c r="B29" s="42" t="s">
        <v>63</v>
      </c>
      <c r="C29" s="42">
        <v>935</v>
      </c>
      <c r="D29" s="43"/>
      <c r="E29" s="1"/>
      <c r="F29" s="1"/>
    </row>
    <row r="30" spans="1:6" x14ac:dyDescent="0.25">
      <c r="A30" s="42">
        <v>3</v>
      </c>
      <c r="B30" s="42" t="s">
        <v>82</v>
      </c>
      <c r="C30" s="42">
        <v>316.5</v>
      </c>
      <c r="D30" s="43"/>
      <c r="E30" s="1"/>
      <c r="F30" s="1"/>
    </row>
    <row r="31" spans="1:6" x14ac:dyDescent="0.25">
      <c r="A31" s="42"/>
      <c r="B31" s="43" t="s">
        <v>83</v>
      </c>
      <c r="C31" s="43">
        <f>SUM(C28:C30)</f>
        <v>2475.42</v>
      </c>
      <c r="D31" s="43">
        <f>C31+D26</f>
        <v>16825.349999999999</v>
      </c>
      <c r="E31" s="1"/>
      <c r="F31" s="1"/>
    </row>
    <row r="32" spans="1:6" x14ac:dyDescent="0.25">
      <c r="A32" s="42"/>
      <c r="B32" s="43" t="s">
        <v>11</v>
      </c>
      <c r="C32" s="42"/>
      <c r="D32" s="43"/>
      <c r="E32" s="1"/>
      <c r="F32" s="1"/>
    </row>
    <row r="33" spans="1:6" ht="30" x14ac:dyDescent="0.25">
      <c r="A33" s="42">
        <v>1</v>
      </c>
      <c r="B33" s="42" t="s">
        <v>57</v>
      </c>
      <c r="C33" s="42">
        <v>1223.92</v>
      </c>
      <c r="D33" s="43"/>
      <c r="E33" s="1"/>
      <c r="F33" s="1"/>
    </row>
    <row r="34" spans="1:6" ht="60" x14ac:dyDescent="0.25">
      <c r="A34" s="42">
        <v>2</v>
      </c>
      <c r="B34" s="42" t="s">
        <v>63</v>
      </c>
      <c r="C34" s="42">
        <v>935</v>
      </c>
      <c r="D34" s="43"/>
      <c r="E34" s="1"/>
      <c r="F34" s="1"/>
    </row>
    <row r="35" spans="1:6" x14ac:dyDescent="0.25">
      <c r="A35" s="42"/>
      <c r="B35" s="43" t="s">
        <v>84</v>
      </c>
      <c r="C35" s="44">
        <f>SUM(C33:C34)</f>
        <v>2158.92</v>
      </c>
      <c r="D35" s="43">
        <f>C35+D31</f>
        <v>18984.269999999997</v>
      </c>
      <c r="E35" s="1"/>
      <c r="F35" s="1"/>
    </row>
    <row r="36" spans="1:6" x14ac:dyDescent="0.25">
      <c r="A36" s="42"/>
      <c r="B36" s="43" t="s">
        <v>12</v>
      </c>
      <c r="C36" s="48"/>
      <c r="D36" s="43"/>
      <c r="E36" s="1"/>
      <c r="F36" s="1"/>
    </row>
    <row r="37" spans="1:6" ht="30" x14ac:dyDescent="0.25">
      <c r="A37" s="42">
        <v>1</v>
      </c>
      <c r="B37" s="42" t="s">
        <v>57</v>
      </c>
      <c r="C37" s="42">
        <v>1223.92</v>
      </c>
      <c r="D37" s="43"/>
      <c r="E37" s="1"/>
      <c r="F37" s="1"/>
    </row>
    <row r="38" spans="1:6" ht="60" x14ac:dyDescent="0.25">
      <c r="A38" s="42">
        <v>2</v>
      </c>
      <c r="B38" s="42" t="s">
        <v>63</v>
      </c>
      <c r="C38" s="42">
        <v>935</v>
      </c>
      <c r="D38" s="43"/>
      <c r="E38" s="1"/>
      <c r="F38" s="1"/>
    </row>
    <row r="39" spans="1:6" ht="30" x14ac:dyDescent="0.25">
      <c r="A39" s="42">
        <v>3</v>
      </c>
      <c r="B39" s="42" t="s">
        <v>87</v>
      </c>
      <c r="C39" s="42">
        <v>783</v>
      </c>
      <c r="D39" s="43"/>
      <c r="E39" s="1"/>
      <c r="F39" s="1"/>
    </row>
    <row r="40" spans="1:6" x14ac:dyDescent="0.25">
      <c r="A40" s="42"/>
      <c r="B40" s="43" t="s">
        <v>88</v>
      </c>
      <c r="C40" s="43">
        <f>SUM(C37:C39)</f>
        <v>2941.92</v>
      </c>
      <c r="D40" s="43">
        <f>C40+D35</f>
        <v>21926.189999999995</v>
      </c>
      <c r="E40" s="1"/>
      <c r="F40" s="1"/>
    </row>
    <row r="41" spans="1:6" x14ac:dyDescent="0.25">
      <c r="A41" s="42"/>
      <c r="B41" s="43" t="s">
        <v>13</v>
      </c>
      <c r="C41" s="42"/>
      <c r="D41" s="43"/>
      <c r="E41" s="1"/>
      <c r="F41" s="1"/>
    </row>
    <row r="42" spans="1:6" ht="30" x14ac:dyDescent="0.25">
      <c r="A42" s="42">
        <v>1</v>
      </c>
      <c r="B42" s="42" t="s">
        <v>57</v>
      </c>
      <c r="C42" s="42">
        <v>1223.92</v>
      </c>
      <c r="D42" s="43"/>
      <c r="E42" s="1"/>
      <c r="F42" s="1"/>
    </row>
    <row r="43" spans="1:6" ht="60" x14ac:dyDescent="0.25">
      <c r="A43" s="42">
        <v>2</v>
      </c>
      <c r="B43" s="42" t="s">
        <v>63</v>
      </c>
      <c r="C43" s="42">
        <v>935</v>
      </c>
      <c r="D43" s="43"/>
      <c r="E43" s="1"/>
      <c r="F43" s="1"/>
    </row>
    <row r="44" spans="1:6" ht="30" x14ac:dyDescent="0.25">
      <c r="A44" s="42">
        <v>3</v>
      </c>
      <c r="B44" s="42" t="s">
        <v>91</v>
      </c>
      <c r="C44" s="42">
        <v>316.5</v>
      </c>
      <c r="D44" s="43"/>
      <c r="E44" s="1"/>
      <c r="F44" s="1"/>
    </row>
    <row r="45" spans="1:6" x14ac:dyDescent="0.25">
      <c r="A45" s="42"/>
      <c r="B45" s="43" t="s">
        <v>92</v>
      </c>
      <c r="C45" s="43">
        <f>SUM(C42:C44)</f>
        <v>2475.42</v>
      </c>
      <c r="D45" s="43">
        <f>C45+D40</f>
        <v>24401.609999999993</v>
      </c>
      <c r="E45" s="1"/>
      <c r="F45" s="1"/>
    </row>
    <row r="46" spans="1:6" x14ac:dyDescent="0.25">
      <c r="A46" s="42"/>
      <c r="B46" s="43" t="s">
        <v>14</v>
      </c>
      <c r="C46" s="42"/>
      <c r="D46" s="43"/>
      <c r="E46" s="1"/>
      <c r="F46" s="1"/>
    </row>
    <row r="47" spans="1:6" ht="30" x14ac:dyDescent="0.25">
      <c r="A47" s="42">
        <v>1</v>
      </c>
      <c r="B47" s="42" t="s">
        <v>57</v>
      </c>
      <c r="C47" s="42">
        <v>1223.92</v>
      </c>
      <c r="D47" s="43"/>
      <c r="E47" s="1"/>
      <c r="F47" s="1"/>
    </row>
    <row r="48" spans="1:6" ht="60" x14ac:dyDescent="0.25">
      <c r="A48" s="42">
        <v>2</v>
      </c>
      <c r="B48" s="42" t="s">
        <v>63</v>
      </c>
      <c r="C48" s="42">
        <v>935</v>
      </c>
      <c r="D48" s="43"/>
      <c r="E48" s="1"/>
      <c r="F48" s="1"/>
    </row>
    <row r="49" spans="1:6" ht="30" x14ac:dyDescent="0.25">
      <c r="A49" s="42">
        <v>3</v>
      </c>
      <c r="B49" s="42" t="s">
        <v>97</v>
      </c>
      <c r="C49" s="42">
        <v>6645</v>
      </c>
      <c r="D49" s="43"/>
      <c r="E49" s="1"/>
      <c r="F49" s="1"/>
    </row>
    <row r="50" spans="1:6" x14ac:dyDescent="0.25">
      <c r="A50" s="42">
        <v>4</v>
      </c>
      <c r="B50" s="42" t="s">
        <v>98</v>
      </c>
      <c r="C50" s="42">
        <v>633</v>
      </c>
      <c r="D50" s="43"/>
      <c r="E50" s="1"/>
      <c r="F50" s="1"/>
    </row>
    <row r="51" spans="1:6" x14ac:dyDescent="0.25">
      <c r="A51" s="42"/>
      <c r="B51" s="43" t="s">
        <v>99</v>
      </c>
      <c r="C51" s="43">
        <f>SUM(C47:C50)</f>
        <v>9436.92</v>
      </c>
      <c r="D51" s="43">
        <f>C51+D45</f>
        <v>33838.529999999992</v>
      </c>
      <c r="E51" s="1"/>
      <c r="F51" s="1"/>
    </row>
    <row r="52" spans="1:6" x14ac:dyDescent="0.25">
      <c r="A52" s="42"/>
      <c r="B52" s="43" t="s">
        <v>15</v>
      </c>
      <c r="C52" s="42"/>
      <c r="D52" s="43"/>
      <c r="E52" s="1"/>
      <c r="F52" s="1"/>
    </row>
    <row r="53" spans="1:6" ht="30" x14ac:dyDescent="0.25">
      <c r="A53" s="42">
        <v>1</v>
      </c>
      <c r="B53" s="42" t="s">
        <v>57</v>
      </c>
      <c r="C53" s="42">
        <v>1223.92</v>
      </c>
      <c r="D53" s="43"/>
      <c r="E53" s="1"/>
      <c r="F53" s="1"/>
    </row>
    <row r="54" spans="1:6" ht="60" x14ac:dyDescent="0.25">
      <c r="A54" s="42">
        <v>2</v>
      </c>
      <c r="B54" s="42" t="s">
        <v>63</v>
      </c>
      <c r="C54" s="42">
        <v>935</v>
      </c>
      <c r="D54" s="43"/>
      <c r="E54" s="1"/>
      <c r="F54" s="1"/>
    </row>
    <row r="55" spans="1:6" x14ac:dyDescent="0.25">
      <c r="A55" s="42">
        <v>3</v>
      </c>
      <c r="B55" s="42" t="s">
        <v>100</v>
      </c>
      <c r="C55" s="42">
        <v>633</v>
      </c>
      <c r="D55" s="43"/>
      <c r="E55" s="1"/>
      <c r="F55" s="1"/>
    </row>
    <row r="56" spans="1:6" x14ac:dyDescent="0.25">
      <c r="A56" s="42"/>
      <c r="B56" s="43" t="s">
        <v>101</v>
      </c>
      <c r="C56" s="43">
        <f>SUM(C53:C55)</f>
        <v>2791.92</v>
      </c>
      <c r="D56" s="43">
        <f>C56+D51</f>
        <v>36630.44999999999</v>
      </c>
      <c r="E56" s="1"/>
      <c r="F56" s="1"/>
    </row>
    <row r="57" spans="1:6" x14ac:dyDescent="0.25">
      <c r="A57" s="42"/>
      <c r="B57" s="43" t="s">
        <v>16</v>
      </c>
      <c r="C57" s="42"/>
      <c r="D57" s="43"/>
      <c r="E57" s="1"/>
      <c r="F57" s="1"/>
    </row>
    <row r="58" spans="1:6" ht="30" x14ac:dyDescent="0.25">
      <c r="A58" s="42">
        <v>1</v>
      </c>
      <c r="B58" s="42" t="s">
        <v>57</v>
      </c>
      <c r="C58" s="42">
        <v>1223.92</v>
      </c>
      <c r="D58" s="43"/>
      <c r="E58" s="1"/>
      <c r="F58" s="1"/>
    </row>
    <row r="59" spans="1:6" ht="60" x14ac:dyDescent="0.25">
      <c r="A59" s="42">
        <v>2</v>
      </c>
      <c r="B59" s="42" t="s">
        <v>63</v>
      </c>
      <c r="C59" s="42">
        <v>935</v>
      </c>
      <c r="D59" s="43"/>
      <c r="E59" s="1"/>
      <c r="F59" s="1"/>
    </row>
    <row r="60" spans="1:6" x14ac:dyDescent="0.25">
      <c r="A60" s="42">
        <v>3</v>
      </c>
      <c r="B60" s="42" t="s">
        <v>107</v>
      </c>
      <c r="C60" s="42">
        <v>1536</v>
      </c>
      <c r="D60" s="43"/>
      <c r="E60" s="1"/>
      <c r="F60" s="1"/>
    </row>
    <row r="61" spans="1:6" x14ac:dyDescent="0.25">
      <c r="A61" s="42"/>
      <c r="B61" s="43" t="s">
        <v>108</v>
      </c>
      <c r="C61" s="43">
        <f>SUM(C58:C60)</f>
        <v>3694.92</v>
      </c>
      <c r="D61" s="43">
        <f>C61+D56</f>
        <v>40325.369999999988</v>
      </c>
      <c r="E61" s="1"/>
      <c r="F61" s="1"/>
    </row>
    <row r="62" spans="1:6" x14ac:dyDescent="0.25">
      <c r="A62" s="42"/>
      <c r="B62" s="43" t="s">
        <v>17</v>
      </c>
      <c r="C62" s="42"/>
      <c r="D62" s="43"/>
      <c r="E62" s="1"/>
      <c r="F62" s="1"/>
    </row>
    <row r="63" spans="1:6" ht="30" x14ac:dyDescent="0.25">
      <c r="A63" s="42">
        <v>1</v>
      </c>
      <c r="B63" s="42" t="s">
        <v>57</v>
      </c>
      <c r="C63" s="42">
        <v>1223.92</v>
      </c>
      <c r="D63" s="43"/>
      <c r="E63" s="1"/>
      <c r="F63" s="1"/>
    </row>
    <row r="64" spans="1:6" ht="60" x14ac:dyDescent="0.25">
      <c r="A64" s="42">
        <v>2</v>
      </c>
      <c r="B64" s="42" t="s">
        <v>63</v>
      </c>
      <c r="C64" s="42">
        <v>935</v>
      </c>
      <c r="D64" s="43"/>
      <c r="E64" s="1"/>
      <c r="F64" s="1"/>
    </row>
    <row r="65" spans="1:6" x14ac:dyDescent="0.25">
      <c r="A65" s="42">
        <v>3</v>
      </c>
      <c r="B65" s="42" t="s">
        <v>114</v>
      </c>
      <c r="C65" s="42">
        <v>1511</v>
      </c>
      <c r="D65" s="43"/>
      <c r="E65" s="1"/>
      <c r="F65" s="1"/>
    </row>
    <row r="66" spans="1:6" x14ac:dyDescent="0.25">
      <c r="A66" s="42"/>
      <c r="B66" s="43" t="s">
        <v>115</v>
      </c>
      <c r="C66" s="43">
        <f>SUM(C63:C65)</f>
        <v>3669.92</v>
      </c>
      <c r="D66" s="43">
        <f>C66+D61</f>
        <v>43995.289999999986</v>
      </c>
      <c r="E66" s="1"/>
      <c r="F66" s="1"/>
    </row>
    <row r="67" spans="1:6" x14ac:dyDescent="0.25">
      <c r="A67" s="42"/>
      <c r="B67" s="42"/>
      <c r="C67" s="42"/>
      <c r="D67" s="43"/>
      <c r="E67" s="1"/>
      <c r="F67" s="1"/>
    </row>
    <row r="68" spans="1:6" x14ac:dyDescent="0.25">
      <c r="A68" s="42"/>
      <c r="B68" s="42"/>
      <c r="C68" s="42"/>
      <c r="D68" s="43"/>
      <c r="E68" s="1"/>
      <c r="F68" s="1"/>
    </row>
    <row r="69" spans="1:6" x14ac:dyDescent="0.25">
      <c r="A69" s="42"/>
      <c r="B69" s="42"/>
      <c r="C69" s="42"/>
      <c r="D69" s="43"/>
      <c r="E69" s="1"/>
      <c r="F69" s="1"/>
    </row>
    <row r="70" spans="1:6" x14ac:dyDescent="0.25">
      <c r="A70" s="42"/>
      <c r="B70" s="42"/>
      <c r="C70" s="42"/>
      <c r="D70" s="43"/>
      <c r="E70" s="1"/>
      <c r="F70" s="1"/>
    </row>
    <row r="71" spans="1:6" x14ac:dyDescent="0.25">
      <c r="A71" s="42"/>
      <c r="B71" s="42"/>
      <c r="C71" s="42"/>
      <c r="D71" s="43"/>
      <c r="E71" s="1"/>
      <c r="F71" s="1"/>
    </row>
    <row r="72" spans="1:6" x14ac:dyDescent="0.25">
      <c r="A72" s="42"/>
      <c r="B72" s="42"/>
      <c r="C72" s="42"/>
      <c r="D72" s="43"/>
      <c r="E72" s="1"/>
      <c r="F72" s="1"/>
    </row>
    <row r="73" spans="1:6" x14ac:dyDescent="0.25">
      <c r="A73" s="42"/>
      <c r="B73" s="43"/>
      <c r="C73" s="43"/>
      <c r="D73" s="43"/>
      <c r="E73" s="1"/>
      <c r="F73" s="1"/>
    </row>
    <row r="74" spans="1:6" x14ac:dyDescent="0.25">
      <c r="A74" s="42"/>
      <c r="B74" s="42"/>
      <c r="C74" s="42"/>
      <c r="D74" s="43"/>
      <c r="E74" s="1"/>
      <c r="F74" s="1"/>
    </row>
    <row r="75" spans="1:6" x14ac:dyDescent="0.25">
      <c r="A75" s="42"/>
      <c r="B75" s="42"/>
      <c r="C75" s="42"/>
      <c r="D75" s="42"/>
      <c r="E75" s="1"/>
      <c r="F75" s="1"/>
    </row>
    <row r="76" spans="1:6" x14ac:dyDescent="0.25">
      <c r="A76" s="42"/>
      <c r="B76" s="45"/>
      <c r="C76" s="42"/>
      <c r="D76" s="43"/>
      <c r="E76" s="1"/>
      <c r="F76" s="1"/>
    </row>
    <row r="77" spans="1:6" x14ac:dyDescent="0.25">
      <c r="A77" s="42"/>
      <c r="B77" s="42"/>
      <c r="C77" s="42"/>
      <c r="D77" s="42"/>
      <c r="E77" s="1"/>
      <c r="F77" s="1"/>
    </row>
    <row r="78" spans="1:6" x14ac:dyDescent="0.25">
      <c r="A78" s="42"/>
      <c r="B78" s="42"/>
      <c r="C78" s="42"/>
      <c r="D78" s="43"/>
      <c r="E78" s="1"/>
      <c r="F78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B14" sqref="B14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9" t="s">
        <v>62</v>
      </c>
      <c r="C1" s="69"/>
      <c r="D1" s="69"/>
      <c r="E1" s="7"/>
      <c r="F1" s="7"/>
      <c r="G1" s="7"/>
      <c r="H1" s="7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8" t="s">
        <v>8</v>
      </c>
      <c r="C3" s="68"/>
      <c r="D3" s="68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28</v>
      </c>
      <c r="E4" s="1"/>
      <c r="F4" s="1"/>
      <c r="G4" s="1"/>
      <c r="H4" s="1"/>
    </row>
    <row r="5" spans="1:8" x14ac:dyDescent="0.25">
      <c r="A5" s="3"/>
      <c r="B5" s="3" t="s">
        <v>2</v>
      </c>
      <c r="C5" s="8"/>
      <c r="D5" s="8"/>
      <c r="E5" s="1"/>
      <c r="F5" s="1"/>
      <c r="G5" s="1"/>
      <c r="H5" s="1"/>
    </row>
    <row r="6" spans="1:8" s="1" customFormat="1" ht="30" x14ac:dyDescent="0.25">
      <c r="A6" s="42">
        <v>1</v>
      </c>
      <c r="B6" s="42" t="s">
        <v>68</v>
      </c>
      <c r="C6" s="42">
        <v>1266</v>
      </c>
      <c r="D6" s="42">
        <f>C6</f>
        <v>1266</v>
      </c>
    </row>
    <row r="7" spans="1:8" s="1" customFormat="1" x14ac:dyDescent="0.25">
      <c r="A7" s="42"/>
      <c r="B7" s="43" t="s">
        <v>3</v>
      </c>
      <c r="C7" s="42"/>
      <c r="D7" s="42"/>
    </row>
    <row r="8" spans="1:8" s="1" customFormat="1" ht="15" customHeight="1" x14ac:dyDescent="0.25">
      <c r="A8" s="42">
        <v>1</v>
      </c>
      <c r="B8" s="42" t="s">
        <v>76</v>
      </c>
      <c r="C8" s="42">
        <v>16000</v>
      </c>
      <c r="D8" s="43">
        <f>C8+D6</f>
        <v>17266</v>
      </c>
    </row>
    <row r="9" spans="1:8" s="4" customFormat="1" x14ac:dyDescent="0.25">
      <c r="A9" s="42"/>
      <c r="B9" s="43" t="s">
        <v>13</v>
      </c>
      <c r="C9" s="42"/>
      <c r="D9" s="43"/>
    </row>
    <row r="10" spans="1:8" s="4" customFormat="1" x14ac:dyDescent="0.25">
      <c r="A10" s="42">
        <v>1</v>
      </c>
      <c r="B10" s="42" t="s">
        <v>93</v>
      </c>
      <c r="C10" s="42">
        <v>2651</v>
      </c>
      <c r="D10" s="43">
        <f>C10+D8</f>
        <v>19917</v>
      </c>
    </row>
    <row r="11" spans="1:8" s="1" customFormat="1" x14ac:dyDescent="0.25">
      <c r="A11" s="42"/>
      <c r="B11" s="43" t="s">
        <v>15</v>
      </c>
      <c r="C11" s="42"/>
      <c r="D11" s="43"/>
    </row>
    <row r="12" spans="1:8" s="1" customFormat="1" x14ac:dyDescent="0.25">
      <c r="A12" s="42">
        <v>1</v>
      </c>
      <c r="B12" s="42" t="s">
        <v>102</v>
      </c>
      <c r="C12" s="42">
        <v>439.25</v>
      </c>
      <c r="D12" s="43">
        <f>C12+D10</f>
        <v>20356.25</v>
      </c>
    </row>
    <row r="13" spans="1:8" s="4" customFormat="1" x14ac:dyDescent="0.25">
      <c r="A13" s="42"/>
      <c r="B13" s="43" t="s">
        <v>16</v>
      </c>
      <c r="C13" s="43"/>
      <c r="D13" s="43"/>
    </row>
    <row r="14" spans="1:8" s="4" customFormat="1" x14ac:dyDescent="0.25">
      <c r="A14" s="42">
        <v>1</v>
      </c>
      <c r="B14" s="42" t="s">
        <v>109</v>
      </c>
      <c r="C14" s="42">
        <v>633</v>
      </c>
      <c r="D14" s="43">
        <f>C14+D12</f>
        <v>20989.25</v>
      </c>
    </row>
    <row r="15" spans="1:8" s="4" customFormat="1" x14ac:dyDescent="0.25">
      <c r="A15" s="42"/>
      <c r="B15" s="42"/>
      <c r="C15" s="42"/>
      <c r="D15" s="43"/>
    </row>
    <row r="16" spans="1:8" s="1" customFormat="1" x14ac:dyDescent="0.25">
      <c r="A16" s="42"/>
      <c r="B16" s="43"/>
      <c r="C16" s="42"/>
      <c r="D16" s="43"/>
    </row>
    <row r="17" spans="1:4" s="1" customFormat="1" x14ac:dyDescent="0.25">
      <c r="A17" s="42"/>
      <c r="B17" s="42"/>
      <c r="C17" s="42"/>
      <c r="D17" s="43"/>
    </row>
    <row r="18" spans="1:4" s="1" customFormat="1" x14ac:dyDescent="0.25">
      <c r="A18" s="42"/>
      <c r="B18" s="42"/>
      <c r="C18" s="42"/>
      <c r="D18" s="43"/>
    </row>
    <row r="19" spans="1:4" s="1" customFormat="1" x14ac:dyDescent="0.25">
      <c r="A19" s="42"/>
      <c r="B19" s="43"/>
      <c r="C19" s="43"/>
      <c r="D19" s="43"/>
    </row>
    <row r="20" spans="1:4" s="4" customFormat="1" x14ac:dyDescent="0.25">
      <c r="A20" s="42"/>
      <c r="B20" s="43"/>
      <c r="C20" s="42"/>
      <c r="D20" s="43"/>
    </row>
    <row r="21" spans="1:4" s="1" customFormat="1" x14ac:dyDescent="0.25">
      <c r="A21" s="42"/>
      <c r="B21" s="42"/>
      <c r="C21" s="43"/>
      <c r="D21" s="43"/>
    </row>
    <row r="22" spans="1:4" s="1" customFormat="1" x14ac:dyDescent="0.25">
      <c r="A22" s="42"/>
      <c r="B22" s="42"/>
      <c r="C22" s="42"/>
      <c r="D22" s="43"/>
    </row>
    <row r="23" spans="1:4" s="1" customFormat="1" x14ac:dyDescent="0.25">
      <c r="A23" s="42"/>
      <c r="B23" s="42"/>
      <c r="C23" s="42"/>
      <c r="D23" s="43"/>
    </row>
    <row r="24" spans="1:4" s="1" customFormat="1" x14ac:dyDescent="0.25">
      <c r="A24" s="42"/>
      <c r="B24" s="43"/>
      <c r="C24" s="42"/>
      <c r="D24" s="43"/>
    </row>
    <row r="25" spans="1:4" s="1" customFormat="1" ht="15.75" customHeight="1" x14ac:dyDescent="0.25">
      <c r="A25" s="42"/>
      <c r="B25" s="42"/>
      <c r="C25" s="42"/>
      <c r="D25" s="42"/>
    </row>
    <row r="26" spans="1:4" s="1" customFormat="1" x14ac:dyDescent="0.25">
      <c r="A26" s="42"/>
      <c r="B26" s="42"/>
      <c r="C26" s="42"/>
      <c r="D26" s="43"/>
    </row>
    <row r="27" spans="1:4" s="1" customFormat="1" x14ac:dyDescent="0.25">
      <c r="A27" s="42"/>
      <c r="B27" s="42"/>
      <c r="C27" s="42"/>
      <c r="D27" s="43"/>
    </row>
    <row r="28" spans="1:4" x14ac:dyDescent="0.25">
      <c r="A28" s="44"/>
      <c r="B28" s="46"/>
      <c r="C28" s="44"/>
      <c r="D28" s="44"/>
    </row>
    <row r="29" spans="1:4" x14ac:dyDescent="0.25">
      <c r="A29" s="44"/>
      <c r="B29" s="46"/>
      <c r="C29" s="44"/>
      <c r="D29" s="44"/>
    </row>
    <row r="30" spans="1:4" x14ac:dyDescent="0.25">
      <c r="A30" s="44"/>
      <c r="B30" s="46"/>
      <c r="C30" s="44"/>
      <c r="D30" s="44"/>
    </row>
    <row r="31" spans="1:4" x14ac:dyDescent="0.25">
      <c r="A31" s="44"/>
      <c r="B31" s="46"/>
      <c r="C31" s="44"/>
      <c r="D31" s="44"/>
    </row>
    <row r="32" spans="1:4" x14ac:dyDescent="0.25">
      <c r="A32" s="44"/>
      <c r="B32" s="47"/>
      <c r="C32" s="48"/>
      <c r="D32" s="48"/>
    </row>
    <row r="33" spans="1:4" x14ac:dyDescent="0.25">
      <c r="A33" s="44"/>
      <c r="B33" s="47"/>
      <c r="C33" s="44"/>
      <c r="D33" s="44"/>
    </row>
    <row r="34" spans="1:4" x14ac:dyDescent="0.25">
      <c r="A34" s="44"/>
      <c r="B34" s="46"/>
      <c r="C34" s="44"/>
      <c r="D34" s="44"/>
    </row>
    <row r="35" spans="1:4" x14ac:dyDescent="0.25">
      <c r="A35" s="44"/>
      <c r="B35" s="47"/>
      <c r="C35" s="48"/>
      <c r="D35" s="48"/>
    </row>
    <row r="36" spans="1:4" x14ac:dyDescent="0.25">
      <c r="A36" s="49"/>
      <c r="B36" s="49"/>
      <c r="C36" s="49"/>
      <c r="D36" s="4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opLeftCell="A7" workbookViewId="0">
      <selection activeCell="D26" sqref="D26"/>
    </sheetView>
  </sheetViews>
  <sheetFormatPr defaultRowHeight="15" x14ac:dyDescent="0.25"/>
  <cols>
    <col min="1" max="1" width="4.28515625" customWidth="1"/>
    <col min="2" max="2" width="46" customWidth="1"/>
    <col min="4" max="4" width="11" customWidth="1"/>
  </cols>
  <sheetData>
    <row r="1" spans="1:4" ht="15.75" x14ac:dyDescent="0.25">
      <c r="A1" s="1"/>
      <c r="B1" s="69" t="s">
        <v>62</v>
      </c>
      <c r="C1" s="69"/>
      <c r="D1" s="69"/>
    </row>
    <row r="2" spans="1:4" ht="15.75" x14ac:dyDescent="0.25">
      <c r="A2" s="1"/>
      <c r="B2" s="2" t="s">
        <v>33</v>
      </c>
      <c r="C2" s="1"/>
      <c r="D2" s="1"/>
    </row>
    <row r="3" spans="1:4" x14ac:dyDescent="0.25">
      <c r="A3" s="1"/>
      <c r="B3" s="68" t="s">
        <v>32</v>
      </c>
      <c r="C3" s="68"/>
      <c r="D3" s="68"/>
    </row>
    <row r="4" spans="1:4" ht="26.25" x14ac:dyDescent="0.25">
      <c r="A4" s="8"/>
      <c r="B4" s="9" t="s">
        <v>0</v>
      </c>
      <c r="C4" s="8" t="s">
        <v>1</v>
      </c>
      <c r="D4" s="9" t="s">
        <v>28</v>
      </c>
    </row>
    <row r="5" spans="1:4" x14ac:dyDescent="0.25">
      <c r="A5" s="8"/>
      <c r="B5" s="3" t="s">
        <v>2</v>
      </c>
      <c r="C5" s="8"/>
      <c r="D5" s="8"/>
    </row>
    <row r="6" spans="1:4" x14ac:dyDescent="0.25">
      <c r="A6" s="42">
        <v>1</v>
      </c>
      <c r="B6" s="42" t="s">
        <v>69</v>
      </c>
      <c r="C6" s="42">
        <v>1871.25</v>
      </c>
      <c r="D6" s="43">
        <f>C6</f>
        <v>1871.25</v>
      </c>
    </row>
    <row r="7" spans="1:4" x14ac:dyDescent="0.25">
      <c r="A7" s="42"/>
      <c r="B7" s="43" t="s">
        <v>7</v>
      </c>
      <c r="C7" s="42"/>
      <c r="D7" s="43"/>
    </row>
    <row r="8" spans="1:4" x14ac:dyDescent="0.25">
      <c r="A8" s="42">
        <v>1</v>
      </c>
      <c r="B8" s="42" t="s">
        <v>72</v>
      </c>
      <c r="C8" s="42">
        <v>620.5</v>
      </c>
      <c r="D8" s="43">
        <f>C8+D6</f>
        <v>2491.75</v>
      </c>
    </row>
    <row r="9" spans="1:4" x14ac:dyDescent="0.25">
      <c r="A9" s="42"/>
      <c r="B9" s="43" t="s">
        <v>3</v>
      </c>
      <c r="C9" s="43"/>
      <c r="D9" s="43"/>
    </row>
    <row r="10" spans="1:4" x14ac:dyDescent="0.25">
      <c r="A10" s="42">
        <v>1</v>
      </c>
      <c r="B10" s="42" t="s">
        <v>75</v>
      </c>
      <c r="C10" s="42">
        <v>9916</v>
      </c>
      <c r="D10" s="43">
        <f>C10+D8</f>
        <v>12407.75</v>
      </c>
    </row>
    <row r="11" spans="1:4" x14ac:dyDescent="0.25">
      <c r="A11" s="42"/>
      <c r="B11" s="43" t="s">
        <v>11</v>
      </c>
      <c r="C11" s="42"/>
      <c r="D11" s="43"/>
    </row>
    <row r="12" spans="1:4" x14ac:dyDescent="0.25">
      <c r="A12" s="42">
        <v>1</v>
      </c>
      <c r="B12" s="42" t="s">
        <v>72</v>
      </c>
      <c r="C12" s="42">
        <v>319.25</v>
      </c>
      <c r="D12" s="43">
        <f>C12+D10</f>
        <v>12727</v>
      </c>
    </row>
    <row r="13" spans="1:4" x14ac:dyDescent="0.25">
      <c r="A13" s="42"/>
      <c r="B13" s="43" t="s">
        <v>12</v>
      </c>
      <c r="C13" s="42"/>
      <c r="D13" s="43"/>
    </row>
    <row r="14" spans="1:4" ht="30" x14ac:dyDescent="0.25">
      <c r="A14" s="42">
        <v>1</v>
      </c>
      <c r="B14" s="42" t="s">
        <v>89</v>
      </c>
      <c r="C14" s="42">
        <v>2390.25</v>
      </c>
      <c r="D14" s="43"/>
    </row>
    <row r="15" spans="1:4" x14ac:dyDescent="0.25">
      <c r="A15" s="42"/>
      <c r="B15" s="43" t="s">
        <v>88</v>
      </c>
      <c r="C15" s="43">
        <f>SUM(C14)</f>
        <v>2390.25</v>
      </c>
      <c r="D15" s="43">
        <f>C15+D12</f>
        <v>15117.25</v>
      </c>
    </row>
    <row r="16" spans="1:4" x14ac:dyDescent="0.25">
      <c r="A16" s="42"/>
      <c r="B16" s="43" t="s">
        <v>94</v>
      </c>
      <c r="C16" s="42"/>
      <c r="D16" s="43"/>
    </row>
    <row r="17" spans="1:4" x14ac:dyDescent="0.25">
      <c r="A17" s="42">
        <v>1</v>
      </c>
      <c r="B17" s="42" t="s">
        <v>95</v>
      </c>
      <c r="C17" s="43">
        <v>995.25</v>
      </c>
      <c r="D17" s="43">
        <f>C17+D15</f>
        <v>16112.5</v>
      </c>
    </row>
    <row r="18" spans="1:4" x14ac:dyDescent="0.25">
      <c r="A18" s="42"/>
      <c r="B18" s="43" t="s">
        <v>15</v>
      </c>
      <c r="C18" s="42"/>
      <c r="D18" s="43"/>
    </row>
    <row r="19" spans="1:4" ht="30" x14ac:dyDescent="0.25">
      <c r="A19" s="42">
        <v>1</v>
      </c>
      <c r="B19" s="42" t="s">
        <v>103</v>
      </c>
      <c r="C19" s="42">
        <v>1268.25</v>
      </c>
      <c r="D19" s="43"/>
    </row>
    <row r="20" spans="1:4" ht="30" x14ac:dyDescent="0.25">
      <c r="A20" s="44">
        <v>2</v>
      </c>
      <c r="B20" s="42" t="s">
        <v>104</v>
      </c>
      <c r="C20" s="42">
        <v>1141.5</v>
      </c>
      <c r="D20" s="43"/>
    </row>
    <row r="21" spans="1:4" ht="30" x14ac:dyDescent="0.25">
      <c r="A21" s="44">
        <v>3</v>
      </c>
      <c r="B21" s="42" t="s">
        <v>105</v>
      </c>
      <c r="C21" s="42">
        <v>5869</v>
      </c>
      <c r="D21" s="43"/>
    </row>
    <row r="22" spans="1:4" x14ac:dyDescent="0.25">
      <c r="A22" s="44"/>
      <c r="B22" s="43" t="s">
        <v>101</v>
      </c>
      <c r="C22" s="43">
        <f>SUM(C19:C21)</f>
        <v>8278.75</v>
      </c>
      <c r="D22" s="43">
        <f>C22+D17</f>
        <v>24391.25</v>
      </c>
    </row>
    <row r="23" spans="1:4" x14ac:dyDescent="0.25">
      <c r="A23" s="44"/>
      <c r="B23" s="43" t="s">
        <v>16</v>
      </c>
      <c r="C23" s="42"/>
      <c r="D23" s="43"/>
    </row>
    <row r="24" spans="1:4" x14ac:dyDescent="0.25">
      <c r="A24" s="44">
        <v>1</v>
      </c>
      <c r="B24" s="42" t="s">
        <v>110</v>
      </c>
      <c r="C24" s="43">
        <v>603.5</v>
      </c>
      <c r="D24" s="43">
        <f>C24+D22</f>
        <v>24994.75</v>
      </c>
    </row>
    <row r="25" spans="1:4" x14ac:dyDescent="0.25">
      <c r="A25" s="42"/>
      <c r="B25" s="43" t="s">
        <v>17</v>
      </c>
      <c r="C25" s="42"/>
      <c r="D25" s="43"/>
    </row>
    <row r="26" spans="1:4" ht="30" x14ac:dyDescent="0.25">
      <c r="A26" s="42">
        <v>1</v>
      </c>
      <c r="B26" s="42" t="s">
        <v>116</v>
      </c>
      <c r="C26" s="42">
        <f>995.25+995.25</f>
        <v>1990.5</v>
      </c>
      <c r="D26" s="43">
        <f>C26+D24</f>
        <v>26985.25</v>
      </c>
    </row>
    <row r="27" spans="1:4" x14ac:dyDescent="0.25">
      <c r="A27" s="42"/>
      <c r="B27" s="42"/>
      <c r="C27" s="42"/>
      <c r="D27" s="43"/>
    </row>
    <row r="28" spans="1:4" x14ac:dyDescent="0.25">
      <c r="A28" s="42"/>
      <c r="B28" s="42"/>
      <c r="C28" s="42"/>
      <c r="D28" s="43"/>
    </row>
    <row r="29" spans="1:4" x14ac:dyDescent="0.25">
      <c r="A29" s="42"/>
      <c r="B29" s="43"/>
      <c r="C29" s="43"/>
      <c r="D29" s="43"/>
    </row>
    <row r="30" spans="1:4" x14ac:dyDescent="0.25">
      <c r="A30" s="44"/>
      <c r="B30" s="43"/>
      <c r="C30" s="42"/>
      <c r="D30" s="43"/>
    </row>
    <row r="31" spans="1:4" x14ac:dyDescent="0.25">
      <c r="A31" s="44"/>
      <c r="B31" s="42"/>
      <c r="C31" s="42"/>
      <c r="D31" s="43"/>
    </row>
    <row r="32" spans="1:4" x14ac:dyDescent="0.25">
      <c r="A32" s="14"/>
      <c r="B32" s="3"/>
      <c r="C32" s="12"/>
      <c r="D32" s="3"/>
    </row>
    <row r="33" spans="1:4" x14ac:dyDescent="0.25">
      <c r="A33" s="29"/>
      <c r="B33" s="3"/>
      <c r="C33" s="28"/>
      <c r="D33" s="3"/>
    </row>
    <row r="34" spans="1:4" x14ac:dyDescent="0.25">
      <c r="A34" s="44"/>
      <c r="B34" s="42"/>
      <c r="C34" s="42"/>
      <c r="D34" s="43"/>
    </row>
    <row r="35" spans="1:4" x14ac:dyDescent="0.25">
      <c r="A35" s="44"/>
      <c r="B35" s="42"/>
      <c r="C35" s="42"/>
      <c r="D35" s="43"/>
    </row>
    <row r="36" spans="1:4" x14ac:dyDescent="0.25">
      <c r="A36" s="44"/>
      <c r="B36" s="42"/>
      <c r="C36" s="42"/>
      <c r="D36" s="43"/>
    </row>
    <row r="37" spans="1:4" x14ac:dyDescent="0.25">
      <c r="A37" s="44"/>
      <c r="B37" s="42"/>
      <c r="C37" s="42"/>
      <c r="D37" s="43"/>
    </row>
    <row r="38" spans="1:4" x14ac:dyDescent="0.25">
      <c r="A38" s="44"/>
      <c r="B38" s="43"/>
      <c r="C38" s="42"/>
      <c r="D38" s="43"/>
    </row>
    <row r="39" spans="1:4" x14ac:dyDescent="0.25">
      <c r="A39" s="44"/>
      <c r="B39" s="42"/>
      <c r="C39" s="42"/>
      <c r="D39" s="43"/>
    </row>
    <row r="40" spans="1:4" x14ac:dyDescent="0.25">
      <c r="A40" s="44"/>
      <c r="B40" s="42"/>
      <c r="C40" s="42"/>
      <c r="D40" s="43"/>
    </row>
    <row r="41" spans="1:4" x14ac:dyDescent="0.25">
      <c r="A41" s="44"/>
      <c r="B41" s="43"/>
      <c r="C41" s="42"/>
      <c r="D41" s="43"/>
    </row>
    <row r="42" spans="1:4" x14ac:dyDescent="0.25">
      <c r="A42" s="44"/>
      <c r="B42" s="43"/>
      <c r="C42" s="42"/>
      <c r="D42" s="43"/>
    </row>
    <row r="43" spans="1:4" x14ac:dyDescent="0.25">
      <c r="A43" s="29"/>
      <c r="B43" s="3"/>
      <c r="C43" s="12"/>
      <c r="D43" s="3"/>
    </row>
    <row r="44" spans="1:4" x14ac:dyDescent="0.25">
      <c r="A44" s="29"/>
      <c r="B44" s="12"/>
      <c r="C44" s="28"/>
      <c r="D44" s="3"/>
    </row>
    <row r="45" spans="1:4" x14ac:dyDescent="0.25">
      <c r="A45" s="29"/>
      <c r="B45" s="16"/>
      <c r="C45" s="29"/>
      <c r="D45" s="14"/>
    </row>
    <row r="46" spans="1:4" x14ac:dyDescent="0.25">
      <c r="A46" s="14"/>
      <c r="B46" s="12"/>
      <c r="C46" s="12"/>
      <c r="D46" s="13"/>
    </row>
    <row r="47" spans="1:4" x14ac:dyDescent="0.25">
      <c r="A47" s="14"/>
      <c r="B47" s="22"/>
      <c r="C47" s="14"/>
      <c r="D47" s="1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D13" sqref="D13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71" t="s">
        <v>62</v>
      </c>
      <c r="C1" s="71"/>
      <c r="D1" s="71"/>
      <c r="E1" s="7"/>
      <c r="F1" s="7"/>
      <c r="G1" s="7"/>
      <c r="H1" s="7"/>
    </row>
    <row r="2" spans="1:8" ht="21.6" customHeight="1" x14ac:dyDescent="0.25">
      <c r="A2" s="6"/>
      <c r="B2" s="70" t="s">
        <v>33</v>
      </c>
      <c r="C2" s="70"/>
      <c r="D2" s="70"/>
      <c r="E2" s="1"/>
      <c r="F2" s="1"/>
      <c r="G2" s="1"/>
      <c r="H2" s="1"/>
    </row>
    <row r="3" spans="1:8" ht="17.25" customHeight="1" x14ac:dyDescent="0.25">
      <c r="A3" s="6"/>
      <c r="B3" s="71" t="s">
        <v>5</v>
      </c>
      <c r="C3" s="71"/>
      <c r="D3" s="71"/>
      <c r="E3" s="1"/>
      <c r="F3" s="1"/>
      <c r="G3" s="1"/>
      <c r="H3" s="1"/>
    </row>
    <row r="4" spans="1:8" ht="30" x14ac:dyDescent="0.25">
      <c r="A4" s="28"/>
      <c r="B4" s="31" t="s">
        <v>0</v>
      </c>
      <c r="C4" s="28" t="s">
        <v>1</v>
      </c>
      <c r="D4" s="28" t="s">
        <v>28</v>
      </c>
      <c r="E4" s="1"/>
      <c r="F4" s="1"/>
      <c r="G4" s="1"/>
      <c r="H4" s="1"/>
    </row>
    <row r="5" spans="1:8" x14ac:dyDescent="0.25">
      <c r="A5" s="42"/>
      <c r="B5" s="43" t="s">
        <v>11</v>
      </c>
      <c r="C5" s="42"/>
      <c r="D5" s="43"/>
      <c r="E5" s="1"/>
      <c r="F5" s="1"/>
      <c r="G5" s="1"/>
      <c r="H5" s="1"/>
    </row>
    <row r="6" spans="1:8" ht="30" x14ac:dyDescent="0.25">
      <c r="A6" s="42">
        <v>1</v>
      </c>
      <c r="B6" s="42" t="s">
        <v>85</v>
      </c>
      <c r="C6" s="43">
        <v>7174</v>
      </c>
      <c r="D6" s="43"/>
      <c r="E6" s="1"/>
      <c r="F6" s="1"/>
      <c r="G6" s="1"/>
      <c r="H6" s="1"/>
    </row>
    <row r="7" spans="1:8" ht="30" x14ac:dyDescent="0.25">
      <c r="A7" s="42">
        <v>2</v>
      </c>
      <c r="B7" s="42" t="s">
        <v>86</v>
      </c>
      <c r="C7" s="42">
        <v>8007.5</v>
      </c>
      <c r="D7" s="43"/>
    </row>
    <row r="8" spans="1:8" x14ac:dyDescent="0.25">
      <c r="A8" s="42"/>
      <c r="B8" s="43" t="s">
        <v>84</v>
      </c>
      <c r="C8" s="43">
        <f>SUM(C6:C7)</f>
        <v>15181.5</v>
      </c>
      <c r="D8" s="48">
        <f>C8</f>
        <v>15181.5</v>
      </c>
    </row>
    <row r="9" spans="1:8" x14ac:dyDescent="0.25">
      <c r="A9" s="42"/>
      <c r="B9" s="43" t="s">
        <v>12</v>
      </c>
      <c r="C9" s="42"/>
      <c r="D9" s="66"/>
    </row>
    <row r="10" spans="1:8" x14ac:dyDescent="0.25">
      <c r="A10" s="56">
        <v>1</v>
      </c>
      <c r="B10" s="65" t="s">
        <v>96</v>
      </c>
      <c r="C10" s="44">
        <v>16923.5</v>
      </c>
      <c r="D10" s="48">
        <f>C10+D8</f>
        <v>32105</v>
      </c>
    </row>
    <row r="11" spans="1:8" x14ac:dyDescent="0.25">
      <c r="A11" s="57"/>
      <c r="B11" s="58" t="s">
        <v>15</v>
      </c>
      <c r="C11" s="59"/>
      <c r="D11" s="60"/>
    </row>
    <row r="12" spans="1:8" x14ac:dyDescent="0.25">
      <c r="A12" s="44">
        <v>1</v>
      </c>
      <c r="B12" s="42" t="s">
        <v>106</v>
      </c>
      <c r="C12" s="48">
        <v>15680</v>
      </c>
      <c r="D12" s="48">
        <f>C12+D10</f>
        <v>47785</v>
      </c>
    </row>
    <row r="13" spans="1:8" x14ac:dyDescent="0.25">
      <c r="A13" s="44"/>
      <c r="B13" s="44"/>
      <c r="C13" s="44"/>
      <c r="D13" s="44"/>
    </row>
    <row r="14" spans="1:8" x14ac:dyDescent="0.25">
      <c r="A14" s="44"/>
      <c r="B14" s="44"/>
      <c r="C14" s="44"/>
      <c r="D14" s="48"/>
    </row>
    <row r="15" spans="1:8" x14ac:dyDescent="0.25">
      <c r="A15" s="44"/>
      <c r="B15" s="48"/>
      <c r="C15" s="48"/>
      <c r="D15" s="48"/>
    </row>
    <row r="16" spans="1:8" x14ac:dyDescent="0.25">
      <c r="A16" s="44"/>
      <c r="B16" s="44"/>
      <c r="C16" s="44"/>
      <c r="D16" s="48"/>
    </row>
    <row r="17" spans="1:4" x14ac:dyDescent="0.25">
      <c r="A17" s="44"/>
      <c r="B17" s="44"/>
      <c r="C17" s="44"/>
      <c r="D17" s="44"/>
    </row>
    <row r="18" spans="1:4" x14ac:dyDescent="0.25">
      <c r="A18" s="44"/>
      <c r="B18" s="48"/>
      <c r="C18" s="48"/>
      <c r="D18" s="48"/>
    </row>
    <row r="19" spans="1:4" x14ac:dyDescent="0.25">
      <c r="A19" s="44"/>
      <c r="B19" s="44"/>
      <c r="C19" s="44"/>
      <c r="D19" s="48"/>
    </row>
    <row r="20" spans="1:4" x14ac:dyDescent="0.25">
      <c r="A20" s="44"/>
      <c r="B20" s="47"/>
      <c r="C20" s="44"/>
      <c r="D20" s="44"/>
    </row>
    <row r="21" spans="1:4" x14ac:dyDescent="0.25">
      <c r="A21" s="44"/>
      <c r="B21" s="42"/>
      <c r="C21" s="44"/>
      <c r="D21" s="48"/>
    </row>
    <row r="22" spans="1:4" x14ac:dyDescent="0.25">
      <c r="A22" s="44"/>
      <c r="B22" s="48"/>
      <c r="C22" s="48"/>
      <c r="D22" s="48"/>
    </row>
    <row r="23" spans="1:4" x14ac:dyDescent="0.25">
      <c r="A23" s="44"/>
      <c r="B23" s="61"/>
      <c r="C23" s="44"/>
      <c r="D23" s="44"/>
    </row>
    <row r="24" spans="1:4" x14ac:dyDescent="0.25">
      <c r="A24" s="44"/>
      <c r="B24" s="46"/>
      <c r="C24" s="44"/>
      <c r="D24" s="44"/>
    </row>
    <row r="25" spans="1:4" x14ac:dyDescent="0.25">
      <c r="A25" s="44"/>
      <c r="B25" s="42"/>
      <c r="C25" s="44"/>
      <c r="D25" s="48"/>
    </row>
    <row r="26" spans="1:4" x14ac:dyDescent="0.25">
      <c r="A26" s="44"/>
      <c r="B26" s="61"/>
      <c r="C26" s="48"/>
      <c r="D26" s="48"/>
    </row>
    <row r="27" spans="1:4" x14ac:dyDescent="0.25">
      <c r="A27" s="44"/>
      <c r="B27" s="62"/>
      <c r="C27" s="44"/>
      <c r="D27" s="44"/>
    </row>
    <row r="28" spans="1:4" x14ac:dyDescent="0.25">
      <c r="A28" s="44"/>
      <c r="B28" s="61"/>
      <c r="C28" s="48"/>
      <c r="D28" s="48"/>
    </row>
    <row r="29" spans="1:4" x14ac:dyDescent="0.25">
      <c r="A29" s="44"/>
      <c r="B29" s="61"/>
      <c r="C29" s="44"/>
      <c r="D29" s="44"/>
    </row>
    <row r="30" spans="1:4" x14ac:dyDescent="0.25">
      <c r="A30" s="44"/>
      <c r="B30" s="62"/>
      <c r="C30" s="44"/>
      <c r="D30" s="44"/>
    </row>
    <row r="31" spans="1:4" x14ac:dyDescent="0.25">
      <c r="A31" s="44"/>
      <c r="B31" s="61"/>
      <c r="C31" s="48"/>
      <c r="D31" s="48"/>
    </row>
    <row r="32" spans="1:4" x14ac:dyDescent="0.25">
      <c r="A32" s="49"/>
      <c r="B32" s="49"/>
      <c r="C32" s="49"/>
      <c r="D32" s="49"/>
    </row>
    <row r="33" spans="1:4" x14ac:dyDescent="0.25">
      <c r="A33" s="49"/>
      <c r="B33" s="49"/>
      <c r="C33" s="49"/>
      <c r="D33" s="49"/>
    </row>
    <row r="34" spans="1:4" x14ac:dyDescent="0.25">
      <c r="A34" s="49"/>
      <c r="B34" s="49"/>
      <c r="C34" s="49"/>
      <c r="D34" s="49"/>
    </row>
    <row r="35" spans="1:4" x14ac:dyDescent="0.25">
      <c r="A35" s="49"/>
      <c r="B35" s="49"/>
      <c r="C35" s="49"/>
      <c r="D35" s="49"/>
    </row>
    <row r="36" spans="1:4" x14ac:dyDescent="0.25">
      <c r="A36" s="49"/>
      <c r="B36" s="49"/>
      <c r="C36" s="49"/>
      <c r="D36" s="49"/>
    </row>
    <row r="37" spans="1:4" x14ac:dyDescent="0.25">
      <c r="A37" s="49"/>
      <c r="B37" s="49"/>
      <c r="C37" s="49"/>
      <c r="D37" s="49"/>
    </row>
    <row r="38" spans="1:4" x14ac:dyDescent="0.25">
      <c r="A38" s="49"/>
      <c r="B38" s="49"/>
      <c r="C38" s="49"/>
      <c r="D38" s="4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14" sqref="B14"/>
    </sheetView>
  </sheetViews>
  <sheetFormatPr defaultRowHeight="15" x14ac:dyDescent="0.25"/>
  <cols>
    <col min="1" max="1" width="5.140625" customWidth="1"/>
    <col min="2" max="2" width="45.28515625" customWidth="1"/>
    <col min="3" max="3" width="10.140625" customWidth="1"/>
    <col min="4" max="4" width="10" customWidth="1"/>
  </cols>
  <sheetData>
    <row r="1" spans="1:4" ht="15.75" x14ac:dyDescent="0.25">
      <c r="A1" s="1"/>
      <c r="B1" s="71" t="s">
        <v>62</v>
      </c>
      <c r="C1" s="71"/>
      <c r="D1" s="71"/>
    </row>
    <row r="2" spans="1:4" ht="15.75" x14ac:dyDescent="0.25">
      <c r="A2" s="6"/>
      <c r="B2" s="70" t="s">
        <v>33</v>
      </c>
      <c r="C2" s="70"/>
      <c r="D2" s="70"/>
    </row>
    <row r="3" spans="1:4" ht="15.75" x14ac:dyDescent="0.25">
      <c r="A3" s="6"/>
      <c r="B3" s="71" t="s">
        <v>37</v>
      </c>
      <c r="C3" s="71"/>
      <c r="D3" s="71"/>
    </row>
    <row r="4" spans="1:4" ht="26.25" x14ac:dyDescent="0.25">
      <c r="A4" s="8"/>
      <c r="B4" s="9" t="s">
        <v>0</v>
      </c>
      <c r="C4" s="8" t="s">
        <v>1</v>
      </c>
      <c r="D4" s="8" t="s">
        <v>28</v>
      </c>
    </row>
    <row r="5" spans="1:4" x14ac:dyDescent="0.25">
      <c r="A5" s="43"/>
      <c r="B5" s="43"/>
      <c r="C5" s="43"/>
      <c r="D5" s="43"/>
    </row>
    <row r="6" spans="1:4" x14ac:dyDescent="0.25">
      <c r="A6" s="43"/>
      <c r="B6" s="42"/>
      <c r="C6" s="67"/>
      <c r="D6" s="43"/>
    </row>
    <row r="7" spans="1:4" x14ac:dyDescent="0.25">
      <c r="A7" s="48"/>
      <c r="B7" s="44"/>
      <c r="C7" s="54"/>
      <c r="D7" s="48"/>
    </row>
    <row r="8" spans="1:4" x14ac:dyDescent="0.25">
      <c r="A8" s="44"/>
      <c r="B8" s="42"/>
      <c r="C8" s="54"/>
      <c r="D8" s="55"/>
    </row>
    <row r="9" spans="1:4" x14ac:dyDescent="0.25">
      <c r="A9" s="56"/>
      <c r="B9" s="64"/>
      <c r="C9" s="48"/>
      <c r="D9" s="48"/>
    </row>
    <row r="10" spans="1:4" x14ac:dyDescent="0.25">
      <c r="A10" s="57"/>
      <c r="B10" s="58"/>
      <c r="C10" s="59"/>
      <c r="D10" s="60"/>
    </row>
    <row r="11" spans="1:4" x14ac:dyDescent="0.25">
      <c r="A11" s="44"/>
      <c r="B11" s="42"/>
      <c r="C11" s="44"/>
      <c r="D11" s="44"/>
    </row>
    <row r="12" spans="1:4" x14ac:dyDescent="0.25">
      <c r="A12" s="44"/>
      <c r="B12" s="44"/>
      <c r="C12" s="44"/>
      <c r="D12" s="44"/>
    </row>
    <row r="13" spans="1:4" x14ac:dyDescent="0.25">
      <c r="A13" s="44"/>
      <c r="B13" s="44"/>
      <c r="C13" s="44"/>
      <c r="D13" s="44"/>
    </row>
    <row r="14" spans="1:4" x14ac:dyDescent="0.25">
      <c r="A14" s="44"/>
      <c r="B14" s="48"/>
      <c r="C14" s="48"/>
      <c r="D14" s="48"/>
    </row>
    <row r="15" spans="1:4" x14ac:dyDescent="0.25">
      <c r="A15" s="44"/>
      <c r="B15" s="48"/>
      <c r="C15" s="44"/>
      <c r="D15" s="44"/>
    </row>
    <row r="16" spans="1:4" x14ac:dyDescent="0.25">
      <c r="A16" s="44"/>
      <c r="B16" s="65"/>
      <c r="C16" s="44"/>
      <c r="D16" s="44"/>
    </row>
    <row r="17" spans="1:4" x14ac:dyDescent="0.25">
      <c r="A17" s="44"/>
      <c r="B17" s="44"/>
      <c r="C17" s="44"/>
      <c r="D17" s="44"/>
    </row>
    <row r="18" spans="1:4" x14ac:dyDescent="0.25">
      <c r="A18" s="44"/>
      <c r="B18" s="48"/>
      <c r="C18" s="48"/>
      <c r="D18" s="48"/>
    </row>
    <row r="19" spans="1:4" x14ac:dyDescent="0.25">
      <c r="A19" s="44"/>
      <c r="B19" s="48"/>
      <c r="C19" s="44"/>
      <c r="D19" s="44"/>
    </row>
    <row r="20" spans="1:4" x14ac:dyDescent="0.25">
      <c r="A20" s="44"/>
      <c r="B20" s="46"/>
      <c r="C20" s="44"/>
      <c r="D20" s="44"/>
    </row>
    <row r="21" spans="1:4" x14ac:dyDescent="0.25">
      <c r="A21" s="44"/>
      <c r="B21" s="42"/>
      <c r="C21" s="44"/>
      <c r="D21" s="44"/>
    </row>
    <row r="22" spans="1:4" x14ac:dyDescent="0.25">
      <c r="A22" s="44"/>
      <c r="B22" s="48"/>
      <c r="C22" s="48"/>
      <c r="D22" s="48"/>
    </row>
    <row r="23" spans="1:4" x14ac:dyDescent="0.25">
      <c r="A23" s="44"/>
      <c r="B23" s="61"/>
      <c r="C23" s="44"/>
      <c r="D23" s="44"/>
    </row>
    <row r="24" spans="1:4" x14ac:dyDescent="0.25">
      <c r="A24" s="44"/>
      <c r="B24" s="46"/>
      <c r="C24" s="44"/>
      <c r="D24" s="44"/>
    </row>
    <row r="25" spans="1:4" x14ac:dyDescent="0.25">
      <c r="A25" s="44"/>
      <c r="B25" s="42"/>
      <c r="C25" s="44"/>
      <c r="D25" s="48"/>
    </row>
    <row r="26" spans="1:4" x14ac:dyDescent="0.25">
      <c r="A26" s="44"/>
      <c r="B26" s="61"/>
      <c r="C26" s="48"/>
      <c r="D26" s="48"/>
    </row>
    <row r="27" spans="1:4" x14ac:dyDescent="0.25">
      <c r="A27" s="44"/>
      <c r="B27" s="62"/>
      <c r="C27" s="44"/>
      <c r="D27" s="44"/>
    </row>
    <row r="28" spans="1:4" x14ac:dyDescent="0.25">
      <c r="A28" s="44"/>
      <c r="B28" s="61"/>
      <c r="C28" s="48"/>
      <c r="D28" s="48"/>
    </row>
    <row r="29" spans="1:4" x14ac:dyDescent="0.25">
      <c r="A29" s="44"/>
      <c r="B29" s="61"/>
      <c r="C29" s="44"/>
      <c r="D29" s="44"/>
    </row>
    <row r="30" spans="1:4" x14ac:dyDescent="0.25">
      <c r="A30" s="44"/>
      <c r="B30" s="62"/>
      <c r="C30" s="44"/>
      <c r="D30" s="44"/>
    </row>
    <row r="31" spans="1:4" x14ac:dyDescent="0.25">
      <c r="A31" s="14"/>
      <c r="B31" s="15"/>
      <c r="C31" s="13"/>
      <c r="D31" s="13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D16" sqref="D16"/>
    </sheetView>
  </sheetViews>
  <sheetFormatPr defaultRowHeight="15" x14ac:dyDescent="0.25"/>
  <cols>
    <col min="1" max="1" width="3.7109375" customWidth="1"/>
    <col min="2" max="2" width="49.42578125" customWidth="1"/>
    <col min="3" max="3" width="10.42578125" customWidth="1"/>
    <col min="4" max="4" width="12.7109375" customWidth="1"/>
  </cols>
  <sheetData>
    <row r="1" spans="1:8" ht="21" x14ac:dyDescent="0.35">
      <c r="A1" s="1"/>
      <c r="B1" s="71" t="s">
        <v>70</v>
      </c>
      <c r="C1" s="71"/>
      <c r="D1" s="71"/>
      <c r="E1" s="7"/>
      <c r="F1" s="7"/>
      <c r="G1" s="7"/>
      <c r="H1" s="7"/>
    </row>
    <row r="2" spans="1:8" ht="15.75" x14ac:dyDescent="0.25">
      <c r="A2" s="6"/>
      <c r="B2" s="70" t="s">
        <v>33</v>
      </c>
      <c r="C2" s="70"/>
      <c r="D2" s="70"/>
      <c r="E2" s="1"/>
      <c r="F2" s="1"/>
      <c r="G2" s="1"/>
      <c r="H2" s="1"/>
    </row>
    <row r="3" spans="1:8" x14ac:dyDescent="0.25">
      <c r="A3" s="32"/>
      <c r="B3" s="68" t="s">
        <v>6</v>
      </c>
      <c r="C3" s="68"/>
      <c r="D3" s="68"/>
      <c r="E3" s="1"/>
      <c r="F3" s="1"/>
      <c r="G3" s="1"/>
      <c r="H3" s="1"/>
    </row>
    <row r="4" spans="1:8" ht="30" x14ac:dyDescent="0.25">
      <c r="A4" s="28"/>
      <c r="B4" s="31" t="s">
        <v>0</v>
      </c>
      <c r="C4" s="28" t="s">
        <v>1</v>
      </c>
      <c r="D4" s="31" t="s">
        <v>28</v>
      </c>
      <c r="E4" s="1"/>
      <c r="F4" s="1"/>
      <c r="G4" s="1"/>
      <c r="H4" s="1"/>
    </row>
    <row r="5" spans="1:8" x14ac:dyDescent="0.25">
      <c r="A5" s="42"/>
      <c r="B5" s="43" t="s">
        <v>3</v>
      </c>
      <c r="C5" s="50"/>
      <c r="D5" s="51"/>
      <c r="E5" s="1"/>
      <c r="F5" s="1"/>
      <c r="G5" s="1"/>
      <c r="H5" s="1"/>
    </row>
    <row r="6" spans="1:8" s="1" customFormat="1" ht="30" x14ac:dyDescent="0.25">
      <c r="A6" s="42">
        <v>1</v>
      </c>
      <c r="B6" s="42" t="s">
        <v>77</v>
      </c>
      <c r="C6" s="51">
        <v>140000</v>
      </c>
      <c r="D6" s="50"/>
    </row>
    <row r="7" spans="1:8" s="5" customFormat="1" ht="30" x14ac:dyDescent="0.25">
      <c r="A7" s="44">
        <v>2</v>
      </c>
      <c r="B7" s="42" t="s">
        <v>78</v>
      </c>
      <c r="C7" s="52">
        <v>35000</v>
      </c>
      <c r="D7" s="53"/>
    </row>
    <row r="8" spans="1:8" x14ac:dyDescent="0.25">
      <c r="A8" s="44"/>
      <c r="B8" s="43" t="s">
        <v>74</v>
      </c>
      <c r="C8" s="53">
        <f>SUM(C6:C7)</f>
        <v>175000</v>
      </c>
      <c r="D8" s="53">
        <f>C8</f>
        <v>175000</v>
      </c>
    </row>
    <row r="9" spans="1:8" x14ac:dyDescent="0.25">
      <c r="A9" s="44"/>
      <c r="B9" s="43" t="s">
        <v>16</v>
      </c>
      <c r="C9" s="52"/>
      <c r="D9" s="52"/>
    </row>
    <row r="10" spans="1:8" s="5" customFormat="1" x14ac:dyDescent="0.25">
      <c r="A10" s="44">
        <v>1</v>
      </c>
      <c r="B10" s="42" t="s">
        <v>112</v>
      </c>
      <c r="C10" s="52">
        <v>8802</v>
      </c>
      <c r="D10" s="53"/>
    </row>
    <row r="11" spans="1:8" x14ac:dyDescent="0.25">
      <c r="A11" s="44">
        <v>2</v>
      </c>
      <c r="B11" s="42" t="s">
        <v>111</v>
      </c>
      <c r="C11" s="52">
        <v>98749</v>
      </c>
      <c r="D11" s="53"/>
    </row>
    <row r="12" spans="1:8" x14ac:dyDescent="0.25">
      <c r="A12" s="44">
        <v>3</v>
      </c>
      <c r="B12" s="42" t="s">
        <v>113</v>
      </c>
      <c r="C12" s="52">
        <v>10178</v>
      </c>
      <c r="D12" s="53"/>
    </row>
    <row r="13" spans="1:8" x14ac:dyDescent="0.25">
      <c r="A13" s="44"/>
      <c r="B13" s="43" t="s">
        <v>108</v>
      </c>
      <c r="C13" s="53">
        <f>SUM(C10:C12)</f>
        <v>117729</v>
      </c>
      <c r="D13" s="53">
        <f>C13+D8</f>
        <v>292729</v>
      </c>
    </row>
    <row r="14" spans="1:8" x14ac:dyDescent="0.25">
      <c r="A14" s="44"/>
      <c r="B14" s="43" t="s">
        <v>17</v>
      </c>
      <c r="C14" s="52"/>
      <c r="D14" s="52"/>
    </row>
    <row r="15" spans="1:8" ht="30" x14ac:dyDescent="0.25">
      <c r="A15" s="44">
        <v>1</v>
      </c>
      <c r="B15" s="42" t="s">
        <v>117</v>
      </c>
      <c r="C15" s="52">
        <v>-9500</v>
      </c>
      <c r="D15" s="53">
        <f>C15+D13</f>
        <v>283229</v>
      </c>
    </row>
    <row r="16" spans="1:8" x14ac:dyDescent="0.25">
      <c r="A16" s="44"/>
      <c r="B16" s="42"/>
      <c r="C16" s="52"/>
      <c r="D16" s="52"/>
    </row>
    <row r="17" spans="1:4" x14ac:dyDescent="0.25">
      <c r="A17" s="44"/>
      <c r="B17" s="42"/>
      <c r="C17" s="52"/>
      <c r="D17" s="52"/>
    </row>
    <row r="18" spans="1:4" x14ac:dyDescent="0.25">
      <c r="A18" s="44"/>
      <c r="B18" s="42"/>
      <c r="C18" s="52"/>
      <c r="D18" s="53"/>
    </row>
    <row r="19" spans="1:4" x14ac:dyDescent="0.25">
      <c r="A19" s="44"/>
      <c r="B19" s="42"/>
      <c r="C19" s="52"/>
      <c r="D19" s="53"/>
    </row>
    <row r="20" spans="1:4" x14ac:dyDescent="0.25">
      <c r="A20" s="44"/>
      <c r="B20" s="42"/>
      <c r="C20" s="52"/>
      <c r="D20" s="52"/>
    </row>
    <row r="21" spans="1:4" x14ac:dyDescent="0.25">
      <c r="A21" s="44"/>
      <c r="B21" s="42"/>
      <c r="C21" s="52"/>
      <c r="D21" s="52"/>
    </row>
    <row r="22" spans="1:4" x14ac:dyDescent="0.25">
      <c r="A22" s="44"/>
      <c r="B22" s="43"/>
      <c r="C22" s="53"/>
      <c r="D22" s="53"/>
    </row>
    <row r="23" spans="1:4" x14ac:dyDescent="0.25">
      <c r="A23" s="44"/>
      <c r="B23" s="47"/>
      <c r="C23" s="52"/>
      <c r="D23" s="52"/>
    </row>
    <row r="24" spans="1:4" x14ac:dyDescent="0.25">
      <c r="A24" s="44"/>
      <c r="B24" s="46"/>
      <c r="C24" s="52"/>
      <c r="D24" s="52"/>
    </row>
    <row r="25" spans="1:4" x14ac:dyDescent="0.25">
      <c r="A25" s="44"/>
      <c r="B25" s="47"/>
      <c r="C25" s="48"/>
      <c r="D25" s="48"/>
    </row>
    <row r="26" spans="1:4" x14ac:dyDescent="0.25">
      <c r="A26" s="44"/>
      <c r="B26" s="47"/>
      <c r="C26" s="44"/>
      <c r="D26" s="44"/>
    </row>
    <row r="27" spans="1:4" x14ac:dyDescent="0.25">
      <c r="A27" s="44"/>
      <c r="B27" s="46"/>
      <c r="C27" s="44"/>
      <c r="D27" s="44"/>
    </row>
    <row r="28" spans="1:4" x14ac:dyDescent="0.25">
      <c r="A28" s="44"/>
      <c r="B28" s="47"/>
      <c r="C28" s="48"/>
      <c r="D28" s="48"/>
    </row>
    <row r="29" spans="1:4" x14ac:dyDescent="0.25">
      <c r="A29" s="44"/>
      <c r="B29" s="47"/>
      <c r="C29" s="44"/>
      <c r="D29" s="44"/>
    </row>
    <row r="30" spans="1:4" x14ac:dyDescent="0.25">
      <c r="A30" s="44"/>
      <c r="B30" s="46"/>
      <c r="C30" s="44"/>
      <c r="D30" s="48"/>
    </row>
    <row r="31" spans="1:4" x14ac:dyDescent="0.25">
      <c r="A31" s="44"/>
      <c r="B31" s="47"/>
      <c r="C31" s="48"/>
      <c r="D31" s="48"/>
    </row>
    <row r="32" spans="1:4" x14ac:dyDescent="0.25">
      <c r="A32" s="44"/>
      <c r="B32" s="46"/>
      <c r="C32" s="44"/>
      <c r="D32" s="44"/>
    </row>
    <row r="33" spans="1:4" x14ac:dyDescent="0.25">
      <c r="A33" s="44"/>
      <c r="B33" s="47"/>
      <c r="C33" s="48"/>
      <c r="D33" s="48"/>
    </row>
    <row r="34" spans="1:4" x14ac:dyDescent="0.25">
      <c r="A34" s="49"/>
      <c r="B34" s="49"/>
      <c r="C34" s="49"/>
      <c r="D34" s="49"/>
    </row>
    <row r="35" spans="1:4" x14ac:dyDescent="0.25">
      <c r="A35" s="49"/>
      <c r="B35" s="49"/>
      <c r="C35" s="49"/>
      <c r="D35" s="49"/>
    </row>
    <row r="36" spans="1:4" x14ac:dyDescent="0.25">
      <c r="A36" s="49"/>
      <c r="B36" s="49"/>
      <c r="C36" s="49"/>
      <c r="D36" s="49"/>
    </row>
    <row r="37" spans="1:4" x14ac:dyDescent="0.25">
      <c r="A37" s="49"/>
      <c r="B37" s="49"/>
      <c r="C37" s="49"/>
      <c r="D37" s="49"/>
    </row>
    <row r="38" spans="1:4" x14ac:dyDescent="0.25">
      <c r="A38" s="49"/>
      <c r="B38" s="49"/>
      <c r="C38" s="49"/>
      <c r="D38" s="49"/>
    </row>
    <row r="39" spans="1:4" x14ac:dyDescent="0.25">
      <c r="A39" s="49"/>
      <c r="B39" s="49"/>
      <c r="C39" s="49"/>
      <c r="D39" s="49"/>
    </row>
    <row r="40" spans="1:4" x14ac:dyDescent="0.25">
      <c r="A40" s="49"/>
      <c r="B40" s="49"/>
      <c r="C40" s="49"/>
      <c r="D40" s="4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60" zoomScaleNormal="65" workbookViewId="0">
      <selection activeCell="M15" sqref="M15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5.140625" customWidth="1"/>
    <col min="8" max="8" width="15.28515625" customWidth="1"/>
    <col min="9" max="9" width="17.42578125" customWidth="1"/>
    <col min="10" max="10" width="15.140625" customWidth="1"/>
    <col min="11" max="12" width="15.85546875" customWidth="1"/>
    <col min="13" max="13" width="15.28515625" customWidth="1"/>
    <col min="14" max="14" width="19.28515625" customWidth="1"/>
  </cols>
  <sheetData>
    <row r="1" spans="1:14" x14ac:dyDescent="0.25">
      <c r="A1" s="72" t="s">
        <v>61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15.75" x14ac:dyDescent="0.25">
      <c r="A2" s="2" t="s">
        <v>33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11" customFormat="1" ht="20.25" customHeight="1" x14ac:dyDescent="0.25">
      <c r="A3" s="9"/>
      <c r="B3" s="23" t="s">
        <v>2</v>
      </c>
      <c r="C3" s="23" t="s">
        <v>7</v>
      </c>
      <c r="D3" s="23" t="s">
        <v>3</v>
      </c>
      <c r="E3" s="23" t="s">
        <v>9</v>
      </c>
      <c r="F3" s="23" t="s">
        <v>10</v>
      </c>
      <c r="G3" s="23" t="s">
        <v>11</v>
      </c>
      <c r="H3" s="23" t="s">
        <v>12</v>
      </c>
      <c r="I3" s="23" t="s">
        <v>13</v>
      </c>
      <c r="J3" s="23" t="s">
        <v>14</v>
      </c>
      <c r="K3" s="23" t="s">
        <v>15</v>
      </c>
      <c r="L3" s="23" t="s">
        <v>16</v>
      </c>
      <c r="M3" s="23" t="s">
        <v>17</v>
      </c>
      <c r="N3" s="18" t="s">
        <v>18</v>
      </c>
    </row>
    <row r="4" spans="1:14" ht="39.75" customHeight="1" x14ac:dyDescent="0.35">
      <c r="A4" s="24" t="s">
        <v>30</v>
      </c>
      <c r="B4" s="19">
        <f>B5+B6+B8</f>
        <v>22830.03</v>
      </c>
      <c r="C4" s="19">
        <f t="shared" ref="C4:N4" si="0">C5+C6+C8</f>
        <v>27042.03</v>
      </c>
      <c r="D4" s="19">
        <f t="shared" si="0"/>
        <v>26574.03</v>
      </c>
      <c r="E4" s="19">
        <f>E5+E6+E7+E8</f>
        <v>22830.03</v>
      </c>
      <c r="F4" s="19">
        <f t="shared" si="0"/>
        <v>22830.03</v>
      </c>
      <c r="G4" s="19">
        <f t="shared" si="0"/>
        <v>22830.03</v>
      </c>
      <c r="H4" s="19">
        <f t="shared" si="0"/>
        <v>22830.03</v>
      </c>
      <c r="I4" s="19">
        <f t="shared" si="0"/>
        <v>22830.03</v>
      </c>
      <c r="J4" s="19">
        <f t="shared" si="0"/>
        <v>22830.03</v>
      </c>
      <c r="K4" s="19">
        <f t="shared" si="0"/>
        <v>22830.03</v>
      </c>
      <c r="L4" s="19">
        <f t="shared" si="0"/>
        <v>22830.03</v>
      </c>
      <c r="M4" s="19">
        <f t="shared" si="0"/>
        <v>22830.03</v>
      </c>
      <c r="N4" s="19">
        <f t="shared" si="0"/>
        <v>281916.3600000001</v>
      </c>
    </row>
    <row r="5" spans="1:14" ht="39" customHeight="1" x14ac:dyDescent="0.35">
      <c r="A5" s="24" t="s">
        <v>19</v>
      </c>
      <c r="B5" s="20">
        <v>11216.49</v>
      </c>
      <c r="C5" s="20">
        <v>11216.49</v>
      </c>
      <c r="D5" s="20">
        <v>11216.49</v>
      </c>
      <c r="E5" s="20">
        <v>11216.49</v>
      </c>
      <c r="F5" s="20">
        <v>11216.49</v>
      </c>
      <c r="G5" s="20">
        <v>11216.49</v>
      </c>
      <c r="H5" s="20">
        <v>11216.49</v>
      </c>
      <c r="I5" s="20">
        <v>11216.49</v>
      </c>
      <c r="J5" s="20">
        <v>11216.49</v>
      </c>
      <c r="K5" s="20">
        <v>11216.49</v>
      </c>
      <c r="L5" s="20">
        <v>11216.49</v>
      </c>
      <c r="M5" s="20">
        <v>11216.49</v>
      </c>
      <c r="N5" s="20">
        <f t="shared" ref="N5:N23" si="1">SUM(B5:M5)</f>
        <v>134597.88000000003</v>
      </c>
    </row>
    <row r="6" spans="1:14" ht="44.25" customHeight="1" x14ac:dyDescent="0.35">
      <c r="A6" s="24" t="s">
        <v>39</v>
      </c>
      <c r="B6" s="20">
        <v>11613.54</v>
      </c>
      <c r="C6" s="20">
        <v>11613.54</v>
      </c>
      <c r="D6" s="20">
        <v>11613.54</v>
      </c>
      <c r="E6" s="20">
        <v>11613.54</v>
      </c>
      <c r="F6" s="20">
        <v>11613.54</v>
      </c>
      <c r="G6" s="20">
        <v>11613.54</v>
      </c>
      <c r="H6" s="20">
        <v>11613.54</v>
      </c>
      <c r="I6" s="20">
        <v>11613.54</v>
      </c>
      <c r="J6" s="20">
        <v>11613.54</v>
      </c>
      <c r="K6" s="20">
        <v>11613.54</v>
      </c>
      <c r="L6" s="20">
        <v>11613.54</v>
      </c>
      <c r="M6" s="20">
        <v>11613.54</v>
      </c>
      <c r="N6" s="20">
        <f>SUM(B6:M6)</f>
        <v>139362.48000000004</v>
      </c>
    </row>
    <row r="7" spans="1:14" ht="44.25" customHeight="1" x14ac:dyDescent="0.35">
      <c r="A7" s="24" t="s">
        <v>60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ht="44.25" customHeight="1" x14ac:dyDescent="0.35">
      <c r="A8" s="24" t="s">
        <v>36</v>
      </c>
      <c r="B8" s="20"/>
      <c r="C8" s="20">
        <v>4212</v>
      </c>
      <c r="D8" s="20">
        <v>3744</v>
      </c>
      <c r="E8" s="20"/>
      <c r="F8" s="20"/>
      <c r="G8" s="20"/>
      <c r="H8" s="20"/>
      <c r="I8" s="20"/>
      <c r="J8" s="20"/>
      <c r="K8" s="20"/>
      <c r="L8" s="20"/>
      <c r="M8" s="20"/>
      <c r="N8" s="20">
        <f>SUM(B8:M8)</f>
        <v>7956</v>
      </c>
    </row>
    <row r="9" spans="1:14" ht="36" customHeight="1" x14ac:dyDescent="0.35">
      <c r="A9" s="25" t="s">
        <v>20</v>
      </c>
      <c r="B9" s="19">
        <f>B10+B11+B12+B13</f>
        <v>10219.17</v>
      </c>
      <c r="C9" s="19">
        <f t="shared" ref="C9:M9" si="2">C10+C11+C12+C13</f>
        <v>2477.67</v>
      </c>
      <c r="D9" s="19">
        <f t="shared" si="2"/>
        <v>30374.6</v>
      </c>
      <c r="E9" s="19">
        <f t="shared" si="2"/>
        <v>2633.67</v>
      </c>
      <c r="F9" s="19">
        <f t="shared" si="2"/>
        <v>2475.42</v>
      </c>
      <c r="G9" s="19">
        <f t="shared" si="2"/>
        <v>2478.17</v>
      </c>
      <c r="H9" s="19">
        <f t="shared" si="2"/>
        <v>7707.24</v>
      </c>
      <c r="I9" s="19">
        <f t="shared" si="2"/>
        <v>6121.67</v>
      </c>
      <c r="J9" s="19">
        <f t="shared" si="2"/>
        <v>10826.33</v>
      </c>
      <c r="K9" s="19">
        <f t="shared" si="2"/>
        <v>11509.92</v>
      </c>
      <c r="L9" s="19">
        <f t="shared" si="2"/>
        <v>6118.95</v>
      </c>
      <c r="M9" s="19">
        <f t="shared" si="2"/>
        <v>6254.1900000000005</v>
      </c>
      <c r="N9" s="19">
        <f t="shared" si="1"/>
        <v>99196.999999999985</v>
      </c>
    </row>
    <row r="10" spans="1:14" ht="40.5" customHeight="1" x14ac:dyDescent="0.35">
      <c r="A10" s="24" t="s">
        <v>21</v>
      </c>
      <c r="B10" s="20">
        <v>7081.92</v>
      </c>
      <c r="C10" s="20">
        <v>2158.92</v>
      </c>
      <c r="D10" s="20">
        <v>2475.42</v>
      </c>
      <c r="E10" s="20">
        <v>2633.67</v>
      </c>
      <c r="F10" s="20">
        <v>2475.42</v>
      </c>
      <c r="G10" s="20">
        <v>2158.92</v>
      </c>
      <c r="H10" s="20">
        <v>2941.92</v>
      </c>
      <c r="I10" s="20">
        <v>2475.42</v>
      </c>
      <c r="J10" s="20">
        <v>9436.92</v>
      </c>
      <c r="K10" s="20">
        <v>2791.92</v>
      </c>
      <c r="L10" s="20">
        <v>3694.92</v>
      </c>
      <c r="M10" s="20">
        <v>3669.92</v>
      </c>
      <c r="N10" s="19">
        <f t="shared" si="1"/>
        <v>43995.289999999986</v>
      </c>
    </row>
    <row r="11" spans="1:14" ht="45.75" customHeight="1" x14ac:dyDescent="0.35">
      <c r="A11" s="24" t="s">
        <v>22</v>
      </c>
      <c r="B11" s="21">
        <v>1266</v>
      </c>
      <c r="C11" s="20"/>
      <c r="D11" s="20">
        <v>16000</v>
      </c>
      <c r="E11" s="20"/>
      <c r="F11" s="20"/>
      <c r="G11" s="20"/>
      <c r="H11" s="20"/>
      <c r="I11" s="20">
        <v>2651</v>
      </c>
      <c r="J11" s="20"/>
      <c r="K11" s="20">
        <v>439.25</v>
      </c>
      <c r="L11" s="20">
        <v>633</v>
      </c>
      <c r="M11" s="20"/>
      <c r="N11" s="19">
        <f t="shared" si="1"/>
        <v>20989.25</v>
      </c>
    </row>
    <row r="12" spans="1:14" ht="45.75" customHeight="1" x14ac:dyDescent="0.35">
      <c r="A12" s="30" t="s">
        <v>34</v>
      </c>
      <c r="B12" s="21">
        <v>1871.25</v>
      </c>
      <c r="C12" s="20">
        <v>318.75</v>
      </c>
      <c r="D12" s="20">
        <v>9916</v>
      </c>
      <c r="E12" s="20"/>
      <c r="F12" s="20"/>
      <c r="G12" s="20">
        <v>319.25</v>
      </c>
      <c r="H12" s="20">
        <v>2390.25</v>
      </c>
      <c r="I12" s="20">
        <v>995.25</v>
      </c>
      <c r="J12" s="20"/>
      <c r="K12" s="20">
        <v>8278.75</v>
      </c>
      <c r="L12" s="20">
        <v>603.5</v>
      </c>
      <c r="M12" s="20">
        <v>1990.5</v>
      </c>
      <c r="N12" s="19">
        <f t="shared" si="1"/>
        <v>26683.5</v>
      </c>
    </row>
    <row r="13" spans="1:14" ht="21.75" customHeight="1" x14ac:dyDescent="0.35">
      <c r="A13" s="24" t="s">
        <v>23</v>
      </c>
      <c r="B13" s="20"/>
      <c r="C13" s="20"/>
      <c r="D13" s="20">
        <v>1983.18</v>
      </c>
      <c r="E13" s="20"/>
      <c r="F13" s="20"/>
      <c r="G13" s="20"/>
      <c r="H13" s="20">
        <v>2375.0700000000002</v>
      </c>
      <c r="I13" s="20"/>
      <c r="J13" s="20">
        <v>1389.41</v>
      </c>
      <c r="K13" s="20"/>
      <c r="L13" s="20">
        <v>1187.53</v>
      </c>
      <c r="M13" s="20">
        <v>593.77</v>
      </c>
      <c r="N13" s="20">
        <f>SUM(B13:M13)</f>
        <v>7528.9599999999991</v>
      </c>
    </row>
    <row r="14" spans="1:14" ht="23.25" customHeight="1" x14ac:dyDescent="0.35">
      <c r="A14" s="25" t="s">
        <v>24</v>
      </c>
      <c r="B14" s="19">
        <f>B15+B16+B17</f>
        <v>0</v>
      </c>
      <c r="C14" s="19">
        <f t="shared" ref="C14:M14" si="3">C15+C16+C17</f>
        <v>0</v>
      </c>
      <c r="D14" s="19">
        <f t="shared" si="3"/>
        <v>175000</v>
      </c>
      <c r="E14" s="19">
        <f t="shared" si="3"/>
        <v>0</v>
      </c>
      <c r="F14" s="19">
        <f t="shared" si="3"/>
        <v>0</v>
      </c>
      <c r="G14" s="19">
        <f t="shared" si="3"/>
        <v>15181.5</v>
      </c>
      <c r="H14" s="19">
        <f t="shared" si="3"/>
        <v>16923.5</v>
      </c>
      <c r="I14" s="19">
        <f t="shared" si="3"/>
        <v>0</v>
      </c>
      <c r="J14" s="19">
        <f t="shared" si="3"/>
        <v>0</v>
      </c>
      <c r="K14" s="19">
        <f t="shared" si="3"/>
        <v>15680</v>
      </c>
      <c r="L14" s="19">
        <f t="shared" si="3"/>
        <v>117729</v>
      </c>
      <c r="M14" s="19">
        <f t="shared" si="3"/>
        <v>-9500</v>
      </c>
      <c r="N14" s="19">
        <f t="shared" si="1"/>
        <v>331014</v>
      </c>
    </row>
    <row r="15" spans="1:14" ht="42" customHeight="1" x14ac:dyDescent="0.35">
      <c r="A15" s="24" t="s">
        <v>25</v>
      </c>
      <c r="B15" s="20"/>
      <c r="C15" s="20"/>
      <c r="D15" s="20">
        <v>175000</v>
      </c>
      <c r="E15" s="20"/>
      <c r="F15" s="20"/>
      <c r="G15" s="20"/>
      <c r="H15" s="33"/>
      <c r="I15" s="20"/>
      <c r="J15" s="20"/>
      <c r="K15" s="20"/>
      <c r="L15" s="20">
        <v>117729</v>
      </c>
      <c r="M15" s="20">
        <v>-9500</v>
      </c>
      <c r="N15" s="20">
        <f t="shared" si="1"/>
        <v>283229</v>
      </c>
    </row>
    <row r="16" spans="1:14" ht="40.5" customHeight="1" x14ac:dyDescent="0.35">
      <c r="A16" s="24" t="s">
        <v>26</v>
      </c>
      <c r="B16" s="20"/>
      <c r="C16" s="20"/>
      <c r="D16" s="20"/>
      <c r="E16" s="20"/>
      <c r="F16" s="20"/>
      <c r="G16" s="20">
        <v>15181.5</v>
      </c>
      <c r="H16" s="20">
        <v>16923.5</v>
      </c>
      <c r="I16" s="20"/>
      <c r="J16" s="20"/>
      <c r="K16" s="20">
        <v>15680</v>
      </c>
      <c r="L16" s="20"/>
      <c r="M16" s="20"/>
      <c r="N16" s="20">
        <f t="shared" si="1"/>
        <v>47785</v>
      </c>
    </row>
    <row r="17" spans="1:14" ht="40.5" customHeight="1" x14ac:dyDescent="0.35">
      <c r="A17" s="30" t="s">
        <v>35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>
        <f t="shared" si="1"/>
        <v>0</v>
      </c>
    </row>
    <row r="18" spans="1:14" ht="40.5" customHeight="1" x14ac:dyDescent="0.35">
      <c r="A18" s="40" t="s">
        <v>51</v>
      </c>
      <c r="B18" s="20"/>
      <c r="C18" s="20"/>
      <c r="D18" s="20"/>
      <c r="E18" s="20"/>
      <c r="F18" s="20"/>
      <c r="G18" s="20"/>
      <c r="H18" s="20">
        <v>3007.3</v>
      </c>
      <c r="I18" s="20"/>
      <c r="J18" s="20"/>
      <c r="K18" s="20"/>
      <c r="L18" s="20"/>
      <c r="M18" s="20"/>
      <c r="N18" s="20">
        <f t="shared" si="1"/>
        <v>3007.3</v>
      </c>
    </row>
    <row r="19" spans="1:14" ht="40.5" customHeight="1" x14ac:dyDescent="0.35">
      <c r="A19" s="25" t="s">
        <v>53</v>
      </c>
      <c r="B19" s="19">
        <f>B20+B21+B22</f>
        <v>7706.16</v>
      </c>
      <c r="C19" s="19">
        <f t="shared" ref="C19:M19" si="4">C20+C21+C22</f>
        <v>-1139.83</v>
      </c>
      <c r="D19" s="19">
        <f t="shared" si="4"/>
        <v>298.38999999999987</v>
      </c>
      <c r="E19" s="19">
        <f t="shared" si="4"/>
        <v>-3860.0899999999997</v>
      </c>
      <c r="F19" s="19">
        <f t="shared" si="4"/>
        <v>1680.18</v>
      </c>
      <c r="G19" s="19">
        <f t="shared" si="4"/>
        <v>2037.54</v>
      </c>
      <c r="H19" s="19">
        <f t="shared" si="4"/>
        <v>-642.45000000000005</v>
      </c>
      <c r="I19" s="19">
        <f t="shared" si="4"/>
        <v>-2671.95</v>
      </c>
      <c r="J19" s="19">
        <f t="shared" si="4"/>
        <v>37.1099999999999</v>
      </c>
      <c r="K19" s="19">
        <f t="shared" si="4"/>
        <v>2305.2799999999997</v>
      </c>
      <c r="L19" s="19">
        <f t="shared" si="4"/>
        <v>-2468.62</v>
      </c>
      <c r="M19" s="19">
        <f t="shared" si="4"/>
        <v>5015.7400000000007</v>
      </c>
      <c r="N19" s="19">
        <f t="shared" ref="N19:N22" si="5">SUM(B19:M19)</f>
        <v>8297.4599999999991</v>
      </c>
    </row>
    <row r="20" spans="1:14" ht="40.5" customHeight="1" x14ac:dyDescent="0.35">
      <c r="A20" s="24" t="s">
        <v>54</v>
      </c>
      <c r="B20" s="20">
        <v>-893.1</v>
      </c>
      <c r="C20" s="20">
        <v>238.16</v>
      </c>
      <c r="D20" s="20">
        <v>-1041.95</v>
      </c>
      <c r="E20" s="20">
        <v>-238.16</v>
      </c>
      <c r="F20" s="20">
        <v>-297.7</v>
      </c>
      <c r="G20" s="20">
        <v>476.32</v>
      </c>
      <c r="H20" s="33">
        <v>-863.33</v>
      </c>
      <c r="I20" s="20">
        <v>-3304.47</v>
      </c>
      <c r="J20" s="20">
        <v>-1875.51</v>
      </c>
      <c r="K20" s="20">
        <v>-1161.03</v>
      </c>
      <c r="L20" s="20">
        <v>-744.25</v>
      </c>
      <c r="M20" s="20">
        <v>148.85</v>
      </c>
      <c r="N20" s="20">
        <f t="shared" si="5"/>
        <v>-9556.17</v>
      </c>
    </row>
    <row r="21" spans="1:14" ht="40.5" customHeight="1" x14ac:dyDescent="0.35">
      <c r="A21" s="24" t="s">
        <v>55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>
        <f t="shared" si="5"/>
        <v>0</v>
      </c>
    </row>
    <row r="22" spans="1:14" ht="40.5" customHeight="1" x14ac:dyDescent="0.35">
      <c r="A22" s="30" t="s">
        <v>56</v>
      </c>
      <c r="B22" s="20">
        <v>8599.26</v>
      </c>
      <c r="C22" s="20">
        <v>-1377.99</v>
      </c>
      <c r="D22" s="20">
        <v>1340.34</v>
      </c>
      <c r="E22" s="20">
        <v>-3621.93</v>
      </c>
      <c r="F22" s="20">
        <v>1977.88</v>
      </c>
      <c r="G22" s="20">
        <v>1561.22</v>
      </c>
      <c r="H22" s="20">
        <v>220.88</v>
      </c>
      <c r="I22" s="20">
        <v>632.52</v>
      </c>
      <c r="J22" s="20">
        <v>1912.62</v>
      </c>
      <c r="K22" s="20">
        <v>3466.31</v>
      </c>
      <c r="L22" s="20">
        <v>-1724.37</v>
      </c>
      <c r="M22" s="20">
        <v>4866.8900000000003</v>
      </c>
      <c r="N22" s="20">
        <f t="shared" si="5"/>
        <v>17853.629999999997</v>
      </c>
    </row>
    <row r="23" spans="1:14" ht="39.75" customHeight="1" x14ac:dyDescent="0.35">
      <c r="A23" s="25" t="s">
        <v>58</v>
      </c>
      <c r="B23" s="19">
        <v>12738.5</v>
      </c>
      <c r="C23" s="19">
        <v>12738.5</v>
      </c>
      <c r="D23" s="19">
        <v>12738.5</v>
      </c>
      <c r="E23" s="19">
        <v>12738.5</v>
      </c>
      <c r="F23" s="19">
        <v>12738.5</v>
      </c>
      <c r="G23" s="19">
        <v>12738.5</v>
      </c>
      <c r="H23" s="19">
        <v>12738.5</v>
      </c>
      <c r="I23" s="19">
        <v>12738.5</v>
      </c>
      <c r="J23" s="63">
        <v>12738.5</v>
      </c>
      <c r="K23" s="19">
        <v>12738.5</v>
      </c>
      <c r="L23" s="19">
        <v>12738.5</v>
      </c>
      <c r="M23" s="19">
        <v>12738.5</v>
      </c>
      <c r="N23" s="19">
        <f t="shared" si="1"/>
        <v>152862</v>
      </c>
    </row>
    <row r="24" spans="1:14" ht="22.5" customHeight="1" x14ac:dyDescent="0.35">
      <c r="A24" s="25" t="s">
        <v>27</v>
      </c>
      <c r="B24" s="19">
        <f>B4+B9+B14+B23+B18+B19</f>
        <v>53493.86</v>
      </c>
      <c r="C24" s="19">
        <f t="shared" ref="C24:N24" si="6">C4+C9+C14+C23+C18+C19</f>
        <v>41118.369999999995</v>
      </c>
      <c r="D24" s="19">
        <f t="shared" si="6"/>
        <v>244985.52000000002</v>
      </c>
      <c r="E24" s="19">
        <f t="shared" si="6"/>
        <v>34342.11</v>
      </c>
      <c r="F24" s="19">
        <f t="shared" si="6"/>
        <v>39724.129999999997</v>
      </c>
      <c r="G24" s="19">
        <f t="shared" si="6"/>
        <v>55265.74</v>
      </c>
      <c r="H24" s="19">
        <f t="shared" si="6"/>
        <v>62564.12</v>
      </c>
      <c r="I24" s="19">
        <f t="shared" si="6"/>
        <v>39018.25</v>
      </c>
      <c r="J24" s="19">
        <f t="shared" si="6"/>
        <v>46431.97</v>
      </c>
      <c r="K24" s="19">
        <f t="shared" si="6"/>
        <v>65063.729999999996</v>
      </c>
      <c r="L24" s="19">
        <f t="shared" si="6"/>
        <v>156947.86000000002</v>
      </c>
      <c r="M24" s="19">
        <f t="shared" si="6"/>
        <v>37338.46</v>
      </c>
      <c r="N24" s="19">
        <f t="shared" si="6"/>
        <v>876294.12000000011</v>
      </c>
    </row>
    <row r="25" spans="1:14" ht="15.75" x14ac:dyDescent="0.25">
      <c r="A25" s="73" t="s">
        <v>59</v>
      </c>
      <c r="B25" s="73"/>
      <c r="C25" s="73"/>
      <c r="D25" s="26"/>
      <c r="E25" s="26"/>
      <c r="F25" s="26"/>
      <c r="G25" s="26"/>
      <c r="H25" s="26"/>
      <c r="I25" s="26"/>
      <c r="J25" s="26"/>
      <c r="K25" s="26"/>
      <c r="L25" s="74" t="s">
        <v>31</v>
      </c>
      <c r="M25" s="74"/>
      <c r="N25" s="74"/>
    </row>
    <row r="26" spans="1:14" ht="15.75" x14ac:dyDescent="0.25">
      <c r="A26" s="27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1:14" ht="15.75" x14ac:dyDescent="0.25">
      <c r="A27" s="73" t="s">
        <v>29</v>
      </c>
      <c r="B27" s="73"/>
      <c r="C27" s="73"/>
      <c r="D27" s="26"/>
      <c r="E27" s="26"/>
      <c r="F27" s="26"/>
      <c r="G27" s="26"/>
      <c r="H27" s="26"/>
      <c r="I27" s="26"/>
      <c r="J27" s="26"/>
      <c r="K27" s="26"/>
      <c r="L27" s="74" t="s">
        <v>38</v>
      </c>
      <c r="M27" s="74"/>
      <c r="N27" s="74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D19" sqref="D19"/>
    </sheetView>
  </sheetViews>
  <sheetFormatPr defaultRowHeight="15" x14ac:dyDescent="0.25"/>
  <cols>
    <col min="1" max="1" width="4" customWidth="1"/>
    <col min="2" max="2" width="7" customWidth="1"/>
    <col min="3" max="3" width="47.7109375" customWidth="1"/>
    <col min="4" max="4" width="10.140625" bestFit="1" customWidth="1"/>
    <col min="5" max="5" width="17.28515625" customWidth="1"/>
  </cols>
  <sheetData>
    <row r="1" spans="1:5" ht="15.75" x14ac:dyDescent="0.25">
      <c r="B1" s="41" t="s">
        <v>52</v>
      </c>
      <c r="C1" s="41"/>
    </row>
    <row r="2" spans="1:5" x14ac:dyDescent="0.25">
      <c r="C2" t="s">
        <v>49</v>
      </c>
    </row>
    <row r="3" spans="1:5" x14ac:dyDescent="0.25">
      <c r="B3" t="s">
        <v>40</v>
      </c>
    </row>
    <row r="4" spans="1:5" x14ac:dyDescent="0.25">
      <c r="A4" s="34" t="s">
        <v>41</v>
      </c>
      <c r="B4" s="34" t="s">
        <v>41</v>
      </c>
      <c r="C4" s="34"/>
      <c r="D4" s="34" t="s">
        <v>42</v>
      </c>
      <c r="E4" s="34" t="s">
        <v>43</v>
      </c>
    </row>
    <row r="5" spans="1:5" x14ac:dyDescent="0.25">
      <c r="A5" s="35" t="s">
        <v>44</v>
      </c>
      <c r="B5" s="35" t="s">
        <v>45</v>
      </c>
      <c r="C5" s="35" t="s">
        <v>46</v>
      </c>
      <c r="D5" s="35" t="s">
        <v>47</v>
      </c>
      <c r="E5" s="35" t="s">
        <v>48</v>
      </c>
    </row>
    <row r="6" spans="1:5" x14ac:dyDescent="0.25">
      <c r="A6" s="14">
        <v>1</v>
      </c>
      <c r="B6" s="38"/>
      <c r="C6" s="37"/>
      <c r="D6" s="39"/>
      <c r="E6" s="35"/>
    </row>
    <row r="7" spans="1:5" x14ac:dyDescent="0.25">
      <c r="A7" s="14">
        <v>2</v>
      </c>
      <c r="B7" s="14"/>
      <c r="C7" s="14"/>
      <c r="D7" s="36"/>
      <c r="E7" s="14"/>
    </row>
    <row r="8" spans="1:5" x14ac:dyDescent="0.25">
      <c r="A8" s="14">
        <v>3</v>
      </c>
      <c r="B8" s="14"/>
      <c r="C8" s="14"/>
      <c r="D8" s="36"/>
      <c r="E8" s="14"/>
    </row>
    <row r="9" spans="1:5" x14ac:dyDescent="0.25">
      <c r="A9" s="14">
        <v>4</v>
      </c>
      <c r="B9" s="14"/>
      <c r="C9" s="14"/>
      <c r="D9" s="36"/>
      <c r="E9" s="14"/>
    </row>
    <row r="10" spans="1:5" x14ac:dyDescent="0.25">
      <c r="A10" s="14">
        <v>5</v>
      </c>
      <c r="B10" s="14"/>
      <c r="C10" s="14"/>
      <c r="D10" s="36"/>
      <c r="E10" s="14"/>
    </row>
    <row r="11" spans="1:5" x14ac:dyDescent="0.25">
      <c r="A11" s="14">
        <v>6</v>
      </c>
      <c r="B11" s="14"/>
      <c r="C11" s="14"/>
      <c r="D11" s="36"/>
      <c r="E11" s="14"/>
    </row>
    <row r="12" spans="1:5" x14ac:dyDescent="0.25">
      <c r="A12" s="14">
        <v>7</v>
      </c>
      <c r="B12" s="14"/>
      <c r="C12" s="14"/>
      <c r="D12" s="36"/>
      <c r="E12" s="14"/>
    </row>
    <row r="13" spans="1:5" x14ac:dyDescent="0.25">
      <c r="A13" s="14">
        <v>8</v>
      </c>
      <c r="B13" s="14"/>
      <c r="C13" s="14"/>
      <c r="D13" s="36"/>
      <c r="E13" s="14"/>
    </row>
    <row r="14" spans="1:5" x14ac:dyDescent="0.25">
      <c r="A14" s="14">
        <v>9</v>
      </c>
      <c r="B14" s="14"/>
      <c r="C14" s="14"/>
      <c r="D14" s="36"/>
      <c r="E14" s="14"/>
    </row>
    <row r="15" spans="1:5" x14ac:dyDescent="0.25">
      <c r="A15" s="14">
        <v>10</v>
      </c>
      <c r="B15" s="14"/>
      <c r="C15" s="14"/>
      <c r="D15" s="36"/>
      <c r="E15" s="14"/>
    </row>
    <row r="16" spans="1:5" x14ac:dyDescent="0.25">
      <c r="A16" s="14">
        <v>11</v>
      </c>
      <c r="B16" s="14"/>
      <c r="C16" s="14"/>
      <c r="D16" s="36"/>
      <c r="E16" s="14"/>
    </row>
    <row r="17" spans="1:5" x14ac:dyDescent="0.25">
      <c r="A17" s="14">
        <v>12</v>
      </c>
      <c r="B17" s="14"/>
      <c r="C17" s="14"/>
      <c r="D17" s="36"/>
      <c r="E17" s="14"/>
    </row>
    <row r="18" spans="1:5" x14ac:dyDescent="0.25">
      <c r="A18" s="14">
        <v>13</v>
      </c>
      <c r="B18" s="14"/>
      <c r="C18" s="14"/>
      <c r="D18" s="36"/>
      <c r="E18" s="14"/>
    </row>
    <row r="19" spans="1:5" x14ac:dyDescent="0.25">
      <c r="A19" s="14">
        <v>14</v>
      </c>
      <c r="B19" s="14"/>
      <c r="C19" s="14"/>
      <c r="D19" s="36"/>
      <c r="E19" s="14"/>
    </row>
    <row r="20" spans="1:5" x14ac:dyDescent="0.25">
      <c r="A20" s="14">
        <v>15</v>
      </c>
      <c r="B20" s="14"/>
      <c r="C20" s="14"/>
      <c r="D20" s="36"/>
      <c r="E20" s="14"/>
    </row>
    <row r="21" spans="1:5" x14ac:dyDescent="0.25">
      <c r="A21" s="14">
        <v>16</v>
      </c>
      <c r="B21" s="14"/>
      <c r="C21" s="14"/>
      <c r="D21" s="36"/>
      <c r="E21" s="14"/>
    </row>
    <row r="22" spans="1:5" x14ac:dyDescent="0.25">
      <c r="A22" s="14"/>
      <c r="B22" s="14"/>
      <c r="C22" s="14"/>
      <c r="D22" s="36"/>
      <c r="E22" s="14"/>
    </row>
    <row r="23" spans="1:5" x14ac:dyDescent="0.25">
      <c r="A23" s="14"/>
      <c r="B23" s="14"/>
      <c r="C23" s="14"/>
      <c r="D23" s="36"/>
      <c r="E23" s="14"/>
    </row>
    <row r="24" spans="1:5" x14ac:dyDescent="0.25">
      <c r="A24" s="14"/>
      <c r="B24" s="14"/>
      <c r="C24" s="14"/>
      <c r="D24" s="36"/>
      <c r="E24" s="14"/>
    </row>
    <row r="25" spans="1:5" x14ac:dyDescent="0.25">
      <c r="A25" s="14"/>
      <c r="B25" s="14"/>
      <c r="C25" s="14"/>
      <c r="D25" s="36"/>
      <c r="E25" s="14"/>
    </row>
    <row r="26" spans="1:5" x14ac:dyDescent="0.25">
      <c r="A26" s="14"/>
      <c r="B26" s="14"/>
      <c r="C26" s="14"/>
      <c r="D26" s="36"/>
      <c r="E26" s="14"/>
    </row>
    <row r="27" spans="1:5" x14ac:dyDescent="0.25">
      <c r="A27" s="14"/>
      <c r="B27" s="14"/>
      <c r="C27" s="14"/>
      <c r="D27" s="36"/>
      <c r="E27" s="14"/>
    </row>
    <row r="28" spans="1:5" x14ac:dyDescent="0.25">
      <c r="A28" s="14"/>
      <c r="B28" s="14"/>
      <c r="C28" s="14"/>
      <c r="D28" s="14"/>
      <c r="E28" s="14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C7" sqref="C7"/>
    </sheetView>
  </sheetViews>
  <sheetFormatPr defaultRowHeight="15" x14ac:dyDescent="0.25"/>
  <cols>
    <col min="1" max="1" width="4.85546875" customWidth="1"/>
    <col min="2" max="2" width="55.140625" customWidth="1"/>
    <col min="3" max="3" width="11.7109375" customWidth="1"/>
    <col min="4" max="4" width="11.85546875" customWidth="1"/>
  </cols>
  <sheetData>
    <row r="1" spans="1:4" ht="15.75" x14ac:dyDescent="0.25">
      <c r="A1" s="1"/>
      <c r="B1" s="71" t="s">
        <v>70</v>
      </c>
      <c r="C1" s="71"/>
      <c r="D1" s="71"/>
    </row>
    <row r="2" spans="1:4" ht="15.75" x14ac:dyDescent="0.25">
      <c r="A2" s="6"/>
      <c r="B2" s="70" t="s">
        <v>33</v>
      </c>
      <c r="C2" s="70"/>
      <c r="D2" s="70"/>
    </row>
    <row r="3" spans="1:4" x14ac:dyDescent="0.25">
      <c r="A3" s="32"/>
      <c r="B3" s="68" t="s">
        <v>50</v>
      </c>
      <c r="C3" s="68"/>
      <c r="D3" s="68"/>
    </row>
    <row r="4" spans="1:4" ht="30" x14ac:dyDescent="0.25">
      <c r="A4" s="28"/>
      <c r="B4" s="31" t="s">
        <v>0</v>
      </c>
      <c r="C4" s="28" t="s">
        <v>1</v>
      </c>
      <c r="D4" s="31" t="s">
        <v>28</v>
      </c>
    </row>
    <row r="5" spans="1:4" x14ac:dyDescent="0.25">
      <c r="A5" s="42"/>
      <c r="B5" s="43" t="s">
        <v>12</v>
      </c>
      <c r="C5" s="50"/>
      <c r="D5" s="51"/>
    </row>
    <row r="6" spans="1:4" x14ac:dyDescent="0.25">
      <c r="A6" s="42">
        <v>1</v>
      </c>
      <c r="B6" s="42" t="s">
        <v>90</v>
      </c>
      <c r="C6" s="51">
        <f>1928+1079.3</f>
        <v>3007.3</v>
      </c>
      <c r="D6" s="50"/>
    </row>
    <row r="7" spans="1:4" x14ac:dyDescent="0.25">
      <c r="A7" s="44"/>
      <c r="B7" s="48"/>
      <c r="C7" s="53"/>
      <c r="D7" s="53"/>
    </row>
    <row r="8" spans="1:4" x14ac:dyDescent="0.25">
      <c r="A8" s="44"/>
      <c r="B8" s="43"/>
      <c r="C8" s="52"/>
      <c r="D8" s="52"/>
    </row>
    <row r="9" spans="1:4" x14ac:dyDescent="0.25">
      <c r="A9" s="44"/>
      <c r="B9" s="42"/>
      <c r="C9" s="52"/>
      <c r="D9" s="53"/>
    </row>
    <row r="10" spans="1:4" x14ac:dyDescent="0.25">
      <c r="A10" s="44"/>
      <c r="B10" s="43"/>
      <c r="C10" s="52"/>
      <c r="D10" s="53"/>
    </row>
    <row r="11" spans="1:4" x14ac:dyDescent="0.25">
      <c r="A11" s="44"/>
      <c r="B11" s="42"/>
      <c r="C11" s="52"/>
      <c r="D11" s="53"/>
    </row>
    <row r="12" spans="1:4" x14ac:dyDescent="0.25">
      <c r="A12" s="48"/>
      <c r="B12" s="42"/>
      <c r="C12" s="52"/>
      <c r="D12" s="53"/>
    </row>
    <row r="13" spans="1:4" x14ac:dyDescent="0.25">
      <c r="A13" s="44"/>
      <c r="B13" s="43"/>
      <c r="C13" s="53"/>
      <c r="D13" s="53"/>
    </row>
    <row r="14" spans="1:4" x14ac:dyDescent="0.25">
      <c r="A14" s="44"/>
      <c r="B14" s="43"/>
      <c r="C14" s="52"/>
      <c r="D14" s="52"/>
    </row>
    <row r="15" spans="1:4" x14ac:dyDescent="0.25">
      <c r="A15" s="44"/>
      <c r="B15" s="42"/>
      <c r="C15" s="52"/>
      <c r="D15" s="53"/>
    </row>
    <row r="16" spans="1:4" x14ac:dyDescent="0.25">
      <c r="A16" s="44"/>
      <c r="B16" s="42"/>
      <c r="C16" s="52"/>
      <c r="D16" s="52"/>
    </row>
    <row r="17" spans="1:4" x14ac:dyDescent="0.25">
      <c r="A17" s="44"/>
      <c r="B17" s="42"/>
      <c r="C17" s="52"/>
      <c r="D17" s="52"/>
    </row>
    <row r="18" spans="1:4" x14ac:dyDescent="0.25">
      <c r="A18" s="44"/>
      <c r="B18" s="42"/>
      <c r="C18" s="52"/>
      <c r="D18" s="53"/>
    </row>
    <row r="19" spans="1:4" x14ac:dyDescent="0.25">
      <c r="A19" s="44"/>
      <c r="B19" s="43"/>
      <c r="C19" s="53"/>
      <c r="D19" s="53"/>
    </row>
    <row r="20" spans="1:4" x14ac:dyDescent="0.25">
      <c r="A20" s="44"/>
      <c r="B20" s="43"/>
      <c r="C20" s="52"/>
      <c r="D20" s="52"/>
    </row>
    <row r="21" spans="1:4" x14ac:dyDescent="0.25">
      <c r="A21" s="44"/>
      <c r="B21" s="42"/>
      <c r="C21" s="52"/>
      <c r="D21" s="53"/>
    </row>
    <row r="22" spans="1:4" x14ac:dyDescent="0.25">
      <c r="A22" s="44"/>
      <c r="B22" s="43"/>
      <c r="C22" s="53"/>
      <c r="D22" s="53"/>
    </row>
    <row r="23" spans="1:4" x14ac:dyDescent="0.25">
      <c r="A23" s="44"/>
      <c r="B23" s="46"/>
      <c r="C23" s="53"/>
      <c r="D23" s="53"/>
    </row>
    <row r="24" spans="1:4" x14ac:dyDescent="0.25">
      <c r="A24" s="44"/>
      <c r="B24" s="47"/>
      <c r="C24" s="52"/>
      <c r="D24" s="52"/>
    </row>
    <row r="25" spans="1:4" x14ac:dyDescent="0.25">
      <c r="A25" s="44"/>
      <c r="B25" s="46"/>
      <c r="C25" s="48"/>
      <c r="D25" s="53"/>
    </row>
    <row r="26" spans="1:4" x14ac:dyDescent="0.25">
      <c r="A26" s="44"/>
      <c r="B26" s="47"/>
      <c r="C26" s="44"/>
      <c r="D26" s="44"/>
    </row>
    <row r="27" spans="1:4" x14ac:dyDescent="0.25">
      <c r="A27" s="44"/>
      <c r="B27" s="46"/>
      <c r="C27" s="44"/>
      <c r="D27" s="44"/>
    </row>
    <row r="28" spans="1:4" x14ac:dyDescent="0.25">
      <c r="A28" s="44"/>
      <c r="B28" s="47"/>
      <c r="C28" s="48"/>
      <c r="D28" s="48"/>
    </row>
    <row r="29" spans="1:4" x14ac:dyDescent="0.25">
      <c r="A29" s="44"/>
      <c r="B29" s="47"/>
      <c r="C29" s="44"/>
      <c r="D29" s="44"/>
    </row>
    <row r="30" spans="1:4" x14ac:dyDescent="0.25">
      <c r="A30" s="44"/>
      <c r="B30" s="46"/>
      <c r="C30" s="44"/>
      <c r="D30" s="48"/>
    </row>
    <row r="31" spans="1:4" x14ac:dyDescent="0.25">
      <c r="A31" s="44"/>
      <c r="B31" s="47"/>
      <c r="C31" s="48"/>
      <c r="D31" s="48"/>
    </row>
    <row r="32" spans="1:4" x14ac:dyDescent="0.25">
      <c r="A32" s="44"/>
      <c r="B32" s="46"/>
      <c r="C32" s="44"/>
      <c r="D32" s="44"/>
    </row>
    <row r="33" spans="1:4" x14ac:dyDescent="0.25">
      <c r="A33" s="44"/>
      <c r="B33" s="47"/>
      <c r="C33" s="48"/>
      <c r="D33" s="48"/>
    </row>
    <row r="34" spans="1:4" x14ac:dyDescent="0.25">
      <c r="A34" s="49"/>
      <c r="B34" s="49"/>
      <c r="C34" s="49"/>
      <c r="D34" s="49"/>
    </row>
    <row r="35" spans="1:4" x14ac:dyDescent="0.25">
      <c r="A35" s="49"/>
      <c r="B35" s="49"/>
      <c r="C35" s="49"/>
      <c r="D35" s="49"/>
    </row>
    <row r="36" spans="1:4" x14ac:dyDescent="0.25">
      <c r="A36" s="49"/>
      <c r="B36" s="49"/>
      <c r="C36" s="49"/>
      <c r="D36" s="49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2021-01-27T09:02:12Z</cp:lastPrinted>
  <dcterms:created xsi:type="dcterms:W3CDTF">2011-07-25T05:21:17Z</dcterms:created>
  <dcterms:modified xsi:type="dcterms:W3CDTF">2022-01-20T08:48:15Z</dcterms:modified>
</cp:coreProperties>
</file>