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9" i="6" l="1"/>
  <c r="C19" i="6"/>
  <c r="D12" i="2"/>
  <c r="D68" i="1"/>
  <c r="C68" i="1"/>
  <c r="C14" i="6" l="1"/>
  <c r="C63" i="1"/>
  <c r="D6" i="3" l="1"/>
  <c r="C10" i="6" l="1"/>
  <c r="C59" i="1"/>
  <c r="C53" i="1" l="1"/>
  <c r="C48" i="1" l="1"/>
  <c r="H18" i="5" l="1"/>
  <c r="C6" i="9" l="1"/>
  <c r="C8" i="9" s="1"/>
  <c r="D8" i="9" s="1"/>
  <c r="D10" i="9" s="1"/>
  <c r="C43" i="1"/>
  <c r="D6" i="2" l="1"/>
  <c r="D8" i="2" s="1"/>
  <c r="D10" i="2" s="1"/>
  <c r="C39" i="1"/>
  <c r="C34" i="1" l="1"/>
  <c r="C29" i="1" l="1"/>
  <c r="C24" i="1" l="1"/>
  <c r="D6" i="6" l="1"/>
  <c r="D8" i="6" s="1"/>
  <c r="D10" i="6" s="1"/>
  <c r="D14" i="6" s="1"/>
  <c r="C18" i="1"/>
  <c r="D18" i="1" s="1"/>
  <c r="D24" i="1" s="1"/>
  <c r="D29" i="1" s="1"/>
  <c r="D34" i="1" s="1"/>
  <c r="D39" i="1" s="1"/>
  <c r="D43" i="1" s="1"/>
  <c r="D48" i="1" s="1"/>
  <c r="D53" i="1" s="1"/>
  <c r="D59" i="1" s="1"/>
  <c r="D63" i="1" s="1"/>
  <c r="D6" i="4"/>
  <c r="C13" i="1"/>
  <c r="D13" i="1" s="1"/>
  <c r="N21" i="5" l="1"/>
  <c r="E4" i="5"/>
  <c r="M4" i="5"/>
  <c r="L4" i="5"/>
  <c r="K4" i="5"/>
  <c r="J4" i="5"/>
  <c r="I4" i="5"/>
  <c r="H4" i="5"/>
  <c r="G4" i="5"/>
  <c r="F4" i="5"/>
  <c r="D4" i="5"/>
  <c r="C4" i="5"/>
  <c r="B4" i="5"/>
  <c r="M14" i="5"/>
  <c r="N22" i="5"/>
  <c r="N20" i="5"/>
  <c r="M19" i="5"/>
  <c r="L19" i="5"/>
  <c r="K19" i="5"/>
  <c r="J19" i="5"/>
  <c r="H19" i="5"/>
  <c r="G19" i="5"/>
  <c r="F19" i="5"/>
  <c r="E19" i="5"/>
  <c r="D19" i="5"/>
  <c r="C19" i="5"/>
  <c r="B19" i="5"/>
  <c r="N18" i="5"/>
  <c r="N17" i="5"/>
  <c r="N8" i="5"/>
  <c r="J14" i="5"/>
  <c r="N12" i="5"/>
  <c r="L14" i="5"/>
  <c r="K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L24" i="5" l="1"/>
  <c r="K24" i="5"/>
  <c r="I19" i="5"/>
  <c r="I24" i="5" s="1"/>
  <c r="G24" i="5"/>
  <c r="F24" i="5"/>
  <c r="M24" i="5"/>
  <c r="H24" i="5"/>
  <c r="J24" i="5"/>
  <c r="B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<sst xmlns="http://schemas.openxmlformats.org/spreadsheetml/2006/main" count="191" uniqueCount="109">
  <si>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</si>
  <si>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</si>
  <si>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</si>
  <si>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</si>
  <si>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</si>
  <si>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</si>
  <si>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</si>
  <si>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</si>
  <si>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</si>
  <si>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</si>
  <si>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</si>
  <si>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</si>
  <si>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</si>
  <si>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</si>
  <si>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</si>
  <si>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</si>
  <si>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</si>
  <si>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</si>
  <si>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</si>
  <si>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</si>
  <si>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</si>
  <si>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</si>
  <si>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</si>
  <si>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</si>
  <si>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</si>
  <si>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</si>
  <si>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</si>
  <si>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</si>
  <si>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</si>
  <si>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</si>
  <si>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</si>
  <si>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</si>
  <si>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Металлургов,4</t>
  </si>
  <si>
    <t>-эл.оборудование</t>
  </si>
  <si>
    <t>-эл.оборудования</t>
  </si>
  <si>
    <t>очистка дорог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</si>
  <si>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</si>
  <si>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</si>
  <si>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</si>
  <si>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</si>
  <si>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</si>
  <si>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</si>
  <si>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</si>
  <si>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</si>
  <si>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</si>
  <si>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</si>
  <si>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</si>
  <si>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</si>
  <si>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4</t>
  </si>
  <si>
    <t>Дополнительные работы</t>
  </si>
  <si>
    <t>4.Дополнительные работы</t>
  </si>
  <si>
    <t>18.10.16г.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</si>
  <si>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</si>
  <si>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</si>
  <si>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</si>
  <si>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</si>
  <si>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</si>
  <si>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показания общедомового теплосчетчика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</si>
  <si>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</si>
  <si>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</si>
  <si>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</si>
  <si>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</si>
  <si>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</si>
  <si>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</si>
  <si>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Изготовление и установка хомута на стояк ХВС Квартира №34</t>
  </si>
  <si>
    <t>Установка пемычки вместо полотенцесушителя Квартира №29</t>
  </si>
  <si>
    <t>Замена полотенцесушителя Квартира №29</t>
  </si>
  <si>
    <t>Отгрев прочистка водосточных и канализационных труб</t>
  </si>
  <si>
    <t>Отогрев канализационных труб на крыше</t>
  </si>
  <si>
    <t>Итого за январь</t>
  </si>
  <si>
    <t>Уборка снега с подъездных козырьков</t>
  </si>
  <si>
    <t>Лицевой счёт 2021г</t>
  </si>
  <si>
    <t>Замена стояка отопления Квартира №32</t>
  </si>
  <si>
    <t>Замена тройника на стояке ГВС Повал</t>
  </si>
  <si>
    <t>Итого за февраль</t>
  </si>
  <si>
    <t>Подъезд №1  1этаж Замена лампочки в тамбуре</t>
  </si>
  <si>
    <t>Обход подвалов на предмет утечек</t>
  </si>
  <si>
    <t>Отогрев сливных водостоков</t>
  </si>
  <si>
    <t>Итого за март</t>
  </si>
  <si>
    <t>Осмотр подвала на предмет утечек</t>
  </si>
  <si>
    <t>Итого за апрель</t>
  </si>
  <si>
    <t xml:space="preserve">Май </t>
  </si>
  <si>
    <t>Отключение отопления</t>
  </si>
  <si>
    <t>Итого за май</t>
  </si>
  <si>
    <t>Замена участка трубы ГВС в подвале</t>
  </si>
  <si>
    <t>Итого за июнь</t>
  </si>
  <si>
    <t>Оькрытие и закрытие окон для мытья</t>
  </si>
  <si>
    <t>Итого за июль</t>
  </si>
  <si>
    <t>Частичный ремонт отмоски возле дома Подъезд №4</t>
  </si>
  <si>
    <t>Работы ППР замена лампочек и схем Подъезд №1-4</t>
  </si>
  <si>
    <t>Скос травы на придомовой территории</t>
  </si>
  <si>
    <t>Дезинсекция</t>
  </si>
  <si>
    <t>Итого за август</t>
  </si>
  <si>
    <t>Запуск системы отопления</t>
  </si>
  <si>
    <t>Итого за сентябрь</t>
  </si>
  <si>
    <t>Прочистка центрального стояка канализации</t>
  </si>
  <si>
    <t>Установка замка на вход в подвал</t>
  </si>
  <si>
    <t>Итого за октябрь</t>
  </si>
  <si>
    <t>Замена лампочек и предохранителя в ВРУ Подъезд №2</t>
  </si>
  <si>
    <t>Восстановление балконных козырьков</t>
  </si>
  <si>
    <t>Итого за ноябрь</t>
  </si>
  <si>
    <t>Ревизия вводного кабеля. Подъезд №1-4</t>
  </si>
  <si>
    <t>Ревизия электрощита в ВРУ</t>
  </si>
  <si>
    <t xml:space="preserve">Дератизация </t>
  </si>
  <si>
    <t>Прочистка канализации в подвале</t>
  </si>
  <si>
    <t>Итого за декабрь</t>
  </si>
  <si>
    <t>Очистка козырьков от снега</t>
  </si>
  <si>
    <t>Замена лампочек в тамбуре Подъезд №4</t>
  </si>
  <si>
    <t>Ремонт светильников. Замена лампочек и схем Подъезд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</si>
</sst>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0" xfId="0" applyFont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0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52" workbookViewId="0">
      <selection activeCell="D69" sqref="D6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62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5" customFormat="1" ht="30" x14ac:dyDescent="0.25">
      <c r="A6" s="38">
        <v>1</v>
      </c>
      <c r="B6" s="38" t="s">
        <v>57</v>
      </c>
      <c r="C6" s="38">
        <v>1223.92</v>
      </c>
      <c r="D6" s="39"/>
      <c r="E6" s="10"/>
      <c r="F6" s="4"/>
    </row>
    <row r="7" spans="1:8" s="5" customFormat="1" ht="60" x14ac:dyDescent="0.25">
      <c r="A7" s="38">
        <v>2</v>
      </c>
      <c r="B7" s="38" t="s">
        <v>63</v>
      </c>
      <c r="C7" s="38">
        <v>935</v>
      </c>
      <c r="D7" s="39"/>
      <c r="E7" s="4"/>
      <c r="F7" s="4"/>
    </row>
    <row r="8" spans="1:8" ht="30" x14ac:dyDescent="0.25">
      <c r="A8" s="38">
        <v>3</v>
      </c>
      <c r="B8" s="38" t="s">
        <v>64</v>
      </c>
      <c r="C8" s="38">
        <v>695</v>
      </c>
      <c r="D8" s="39"/>
      <c r="E8" s="1"/>
      <c r="F8" s="1"/>
    </row>
    <row r="9" spans="1:8" ht="30" x14ac:dyDescent="0.25">
      <c r="A9" s="38">
        <v>4</v>
      </c>
      <c r="B9" s="38" t="s">
        <v>65</v>
      </c>
      <c r="C9" s="38">
        <v>988</v>
      </c>
      <c r="D9" s="39"/>
      <c r="E9" s="1"/>
      <c r="F9" s="1"/>
    </row>
    <row r="10" spans="1:8" x14ac:dyDescent="0.25">
      <c r="A10" s="38">
        <v>5</v>
      </c>
      <c r="B10" s="38" t="s">
        <v>66</v>
      </c>
      <c r="C10" s="38">
        <v>1383</v>
      </c>
      <c r="D10" s="39"/>
      <c r="E10" s="1"/>
      <c r="F10" s="1"/>
    </row>
    <row r="11" spans="1:8" ht="30" x14ac:dyDescent="0.25">
      <c r="A11" s="38">
        <v>6</v>
      </c>
      <c r="B11" s="38" t="s">
        <v>67</v>
      </c>
      <c r="C11" s="38">
        <v>977.5</v>
      </c>
      <c r="D11" s="39"/>
      <c r="E11" s="1"/>
      <c r="F11" s="1"/>
    </row>
    <row r="12" spans="1:8" x14ac:dyDescent="0.25">
      <c r="A12" s="38">
        <v>7</v>
      </c>
      <c r="B12" s="38" t="s">
        <v>68</v>
      </c>
      <c r="C12" s="38">
        <v>688</v>
      </c>
      <c r="D12" s="39"/>
      <c r="E12" s="1"/>
      <c r="F12" s="1"/>
    </row>
    <row r="13" spans="1:8" x14ac:dyDescent="0.25">
      <c r="A13" s="38"/>
      <c r="B13" s="39" t="s">
        <v>69</v>
      </c>
      <c r="C13" s="39">
        <f>SUM(C6:C12)</f>
        <v>6890.42</v>
      </c>
      <c r="D13" s="39">
        <f>C13</f>
        <v>6890.42</v>
      </c>
      <c r="E13" s="1"/>
      <c r="F13" s="1"/>
    </row>
    <row r="14" spans="1:8" x14ac:dyDescent="0.25">
      <c r="A14" s="38"/>
      <c r="B14" s="39" t="s">
        <v>6</v>
      </c>
      <c r="C14" s="39"/>
      <c r="D14" s="39"/>
      <c r="E14" s="1"/>
      <c r="F14" s="1"/>
    </row>
    <row r="15" spans="1:8" ht="30" x14ac:dyDescent="0.25">
      <c r="A15" s="38">
        <v>1</v>
      </c>
      <c r="B15" s="38" t="s">
        <v>57</v>
      </c>
      <c r="C15" s="38">
        <v>1223.92</v>
      </c>
      <c r="D15" s="39"/>
      <c r="E15" s="1"/>
      <c r="F15" s="1"/>
    </row>
    <row r="16" spans="1:8" ht="60" x14ac:dyDescent="0.25">
      <c r="A16" s="38">
        <v>2</v>
      </c>
      <c r="B16" s="38" t="s">
        <v>63</v>
      </c>
      <c r="C16" s="38">
        <v>935</v>
      </c>
      <c r="D16" s="39"/>
      <c r="E16" s="1"/>
      <c r="F16" s="1"/>
    </row>
    <row r="17" spans="1:6" x14ac:dyDescent="0.25">
      <c r="A17" s="38">
        <v>3</v>
      </c>
      <c r="B17" s="38" t="s">
        <v>73</v>
      </c>
      <c r="C17" s="38">
        <v>2110</v>
      </c>
      <c r="D17" s="39"/>
      <c r="E17" s="1"/>
      <c r="F17" s="1"/>
    </row>
    <row r="18" spans="1:6" x14ac:dyDescent="0.25">
      <c r="A18" s="38"/>
      <c r="B18" s="39" t="s">
        <v>74</v>
      </c>
      <c r="C18" s="39">
        <f>SUM(C15:C17)</f>
        <v>4268.92</v>
      </c>
      <c r="D18" s="39">
        <f>C18+D13</f>
        <v>11159.34</v>
      </c>
      <c r="E18" s="1"/>
      <c r="F18" s="1"/>
    </row>
    <row r="19" spans="1:6" x14ac:dyDescent="0.25">
      <c r="A19" s="38"/>
      <c r="B19" s="39" t="s">
        <v>3</v>
      </c>
      <c r="C19" s="38"/>
      <c r="D19" s="39"/>
      <c r="E19" s="1"/>
      <c r="F19" s="1"/>
    </row>
    <row r="20" spans="1:6" ht="30" x14ac:dyDescent="0.25">
      <c r="A20" s="38">
        <v>1</v>
      </c>
      <c r="B20" s="38" t="s">
        <v>57</v>
      </c>
      <c r="C20" s="38">
        <v>1223.92</v>
      </c>
      <c r="D20" s="39"/>
      <c r="E20" s="1"/>
      <c r="F20" s="1"/>
    </row>
    <row r="21" spans="1:6" ht="60" x14ac:dyDescent="0.25">
      <c r="A21" s="38">
        <v>2</v>
      </c>
      <c r="B21" s="38" t="s">
        <v>63</v>
      </c>
      <c r="C21" s="38">
        <v>935</v>
      </c>
      <c r="D21" s="39"/>
      <c r="E21" s="1"/>
      <c r="F21" s="1"/>
    </row>
    <row r="22" spans="1:6" x14ac:dyDescent="0.25">
      <c r="A22" s="38">
        <v>3</v>
      </c>
      <c r="B22" s="38" t="s">
        <v>76</v>
      </c>
      <c r="C22" s="38">
        <v>316.5</v>
      </c>
      <c r="D22" s="39"/>
      <c r="E22" s="1"/>
      <c r="F22" s="1"/>
    </row>
    <row r="23" spans="1:6" x14ac:dyDescent="0.25">
      <c r="A23" s="38">
        <v>4</v>
      </c>
      <c r="B23" s="38" t="s">
        <v>77</v>
      </c>
      <c r="C23" s="38">
        <v>1003.5</v>
      </c>
      <c r="D23" s="39"/>
      <c r="E23" s="1"/>
      <c r="F23" s="1"/>
    </row>
    <row r="24" spans="1:6" x14ac:dyDescent="0.25">
      <c r="A24" s="38"/>
      <c r="B24" s="39" t="s">
        <v>78</v>
      </c>
      <c r="C24" s="39">
        <f>SUM(C20:C23)</f>
        <v>3478.92</v>
      </c>
      <c r="D24" s="39">
        <f>C24+D18</f>
        <v>14638.26</v>
      </c>
      <c r="E24" s="1"/>
      <c r="F24" s="1"/>
    </row>
    <row r="25" spans="1:6" ht="15" customHeight="1" x14ac:dyDescent="0.25">
      <c r="A25" s="38"/>
      <c r="B25" s="39" t="s">
        <v>8</v>
      </c>
      <c r="C25" s="38"/>
      <c r="D25" s="39"/>
      <c r="E25" s="1"/>
      <c r="F25" s="1"/>
    </row>
    <row r="26" spans="1:6" ht="30" x14ac:dyDescent="0.25">
      <c r="A26" s="38">
        <v>1</v>
      </c>
      <c r="B26" s="38" t="s">
        <v>57</v>
      </c>
      <c r="C26" s="38">
        <v>1223.92</v>
      </c>
      <c r="D26" s="39"/>
      <c r="E26" s="1"/>
      <c r="F26" s="1"/>
    </row>
    <row r="27" spans="1:6" ht="60" x14ac:dyDescent="0.25">
      <c r="A27" s="38">
        <v>2</v>
      </c>
      <c r="B27" s="38" t="s">
        <v>63</v>
      </c>
      <c r="C27" s="38">
        <v>935</v>
      </c>
      <c r="D27" s="39"/>
      <c r="E27" s="1"/>
      <c r="F27" s="1"/>
    </row>
    <row r="28" spans="1:6" x14ac:dyDescent="0.25">
      <c r="A28" s="38">
        <v>3</v>
      </c>
      <c r="B28" s="38" t="s">
        <v>79</v>
      </c>
      <c r="C28" s="38">
        <v>316.5</v>
      </c>
      <c r="D28" s="39"/>
      <c r="E28" s="1"/>
      <c r="F28" s="1"/>
    </row>
    <row r="29" spans="1:6" x14ac:dyDescent="0.25">
      <c r="A29" s="38"/>
      <c r="B29" s="39" t="s">
        <v>80</v>
      </c>
      <c r="C29" s="39">
        <f>SUM(C26:C28)</f>
        <v>2475.42</v>
      </c>
      <c r="D29" s="39">
        <f>C29+D24</f>
        <v>17113.68</v>
      </c>
      <c r="E29" s="1"/>
      <c r="F29" s="1"/>
    </row>
    <row r="30" spans="1:6" x14ac:dyDescent="0.25">
      <c r="A30" s="38"/>
      <c r="B30" s="39" t="s">
        <v>81</v>
      </c>
      <c r="C30" s="38"/>
      <c r="D30" s="39"/>
      <c r="E30" s="1"/>
      <c r="F30" s="1"/>
    </row>
    <row r="31" spans="1:6" ht="30" x14ac:dyDescent="0.25">
      <c r="A31" s="38">
        <v>1</v>
      </c>
      <c r="B31" s="38" t="s">
        <v>57</v>
      </c>
      <c r="C31" s="38">
        <v>1223.92</v>
      </c>
      <c r="D31" s="38"/>
      <c r="E31" s="1"/>
      <c r="F31" s="1"/>
    </row>
    <row r="32" spans="1:6" ht="60" x14ac:dyDescent="0.25">
      <c r="A32" s="38">
        <v>2</v>
      </c>
      <c r="B32" s="38" t="s">
        <v>63</v>
      </c>
      <c r="C32" s="38">
        <v>935</v>
      </c>
      <c r="D32" s="39"/>
      <c r="E32" s="1"/>
      <c r="F32" s="1"/>
    </row>
    <row r="33" spans="1:6" s="5" customFormat="1" x14ac:dyDescent="0.25">
      <c r="A33" s="38">
        <v>3</v>
      </c>
      <c r="B33" s="38" t="s">
        <v>82</v>
      </c>
      <c r="C33" s="38">
        <v>316.5</v>
      </c>
      <c r="D33" s="39"/>
      <c r="E33" s="4"/>
      <c r="F33" s="4"/>
    </row>
    <row r="34" spans="1:6" s="5" customFormat="1" x14ac:dyDescent="0.25">
      <c r="A34" s="38"/>
      <c r="B34" s="39" t="s">
        <v>83</v>
      </c>
      <c r="C34" s="39">
        <f>SUM(C31:C33)</f>
        <v>2475.42</v>
      </c>
      <c r="D34" s="39">
        <f>C34+D29</f>
        <v>19589.099999999999</v>
      </c>
      <c r="E34" s="4"/>
      <c r="F34" s="4"/>
    </row>
    <row r="35" spans="1:6" s="5" customFormat="1" x14ac:dyDescent="0.25">
      <c r="A35" s="38"/>
      <c r="B35" s="39" t="s">
        <v>10</v>
      </c>
      <c r="C35" s="38"/>
      <c r="D35" s="39"/>
      <c r="E35" s="4"/>
      <c r="F35" s="4"/>
    </row>
    <row r="36" spans="1:6" s="5" customFormat="1" ht="60" x14ac:dyDescent="0.25">
      <c r="A36" s="38">
        <v>1</v>
      </c>
      <c r="B36" s="38" t="s">
        <v>63</v>
      </c>
      <c r="C36" s="38">
        <v>935</v>
      </c>
      <c r="D36" s="39"/>
      <c r="E36" s="4"/>
      <c r="F36" s="4"/>
    </row>
    <row r="37" spans="1:6" s="5" customFormat="1" ht="30" x14ac:dyDescent="0.25">
      <c r="A37" s="38">
        <v>2</v>
      </c>
      <c r="B37" s="38" t="s">
        <v>57</v>
      </c>
      <c r="C37" s="38">
        <v>1223.92</v>
      </c>
      <c r="D37" s="39"/>
      <c r="E37" s="4"/>
      <c r="F37" s="4"/>
    </row>
    <row r="38" spans="1:6" s="5" customFormat="1" x14ac:dyDescent="0.25">
      <c r="A38" s="38">
        <v>3</v>
      </c>
      <c r="B38" s="38" t="s">
        <v>84</v>
      </c>
      <c r="C38" s="38">
        <v>3735.5</v>
      </c>
      <c r="D38" s="39"/>
      <c r="E38" s="4"/>
      <c r="F38" s="4"/>
    </row>
    <row r="39" spans="1:6" s="5" customFormat="1" x14ac:dyDescent="0.25">
      <c r="A39" s="38"/>
      <c r="B39" s="39" t="s">
        <v>85</v>
      </c>
      <c r="C39" s="38">
        <f>SUM(C36:C38)</f>
        <v>5894.42</v>
      </c>
      <c r="D39" s="39">
        <f>C39+D34</f>
        <v>25483.519999999997</v>
      </c>
      <c r="E39" s="4"/>
      <c r="F39" s="4"/>
    </row>
    <row r="40" spans="1:6" s="5" customFormat="1" x14ac:dyDescent="0.25">
      <c r="A40" s="38"/>
      <c r="B40" s="39" t="s">
        <v>11</v>
      </c>
      <c r="C40" s="38"/>
      <c r="D40" s="39"/>
      <c r="E40" s="4"/>
      <c r="F40" s="4"/>
    </row>
    <row r="41" spans="1:6" s="5" customFormat="1" ht="60" x14ac:dyDescent="0.25">
      <c r="A41" s="38">
        <v>1</v>
      </c>
      <c r="B41" s="38" t="s">
        <v>63</v>
      </c>
      <c r="C41" s="38">
        <v>935</v>
      </c>
      <c r="D41" s="39"/>
      <c r="E41" s="4"/>
      <c r="F41" s="4"/>
    </row>
    <row r="42" spans="1:6" s="5" customFormat="1" ht="30" x14ac:dyDescent="0.25">
      <c r="A42" s="38">
        <v>2</v>
      </c>
      <c r="B42" s="38" t="s">
        <v>57</v>
      </c>
      <c r="C42" s="38">
        <v>1223.92</v>
      </c>
      <c r="D42" s="39"/>
      <c r="E42" s="4"/>
      <c r="F42" s="4"/>
    </row>
    <row r="43" spans="1:6" s="5" customFormat="1" x14ac:dyDescent="0.25">
      <c r="A43" s="38"/>
      <c r="B43" s="39" t="s">
        <v>87</v>
      </c>
      <c r="C43" s="39">
        <f>SUM(C41:C42)</f>
        <v>2158.92</v>
      </c>
      <c r="D43" s="39">
        <f>C43+D39</f>
        <v>27642.439999999995</v>
      </c>
      <c r="E43" s="4"/>
      <c r="F43" s="4"/>
    </row>
    <row r="44" spans="1:6" s="5" customFormat="1" x14ac:dyDescent="0.25">
      <c r="A44" s="38"/>
      <c r="B44" s="39" t="s">
        <v>12</v>
      </c>
      <c r="C44" s="38"/>
      <c r="D44" s="39"/>
      <c r="E44" s="4"/>
      <c r="F44" s="4"/>
    </row>
    <row r="45" spans="1:6" s="5" customFormat="1" ht="60" x14ac:dyDescent="0.25">
      <c r="A45" s="38">
        <v>1</v>
      </c>
      <c r="B45" s="38" t="s">
        <v>63</v>
      </c>
      <c r="C45" s="38">
        <v>935</v>
      </c>
      <c r="D45" s="39"/>
      <c r="E45" s="4"/>
      <c r="F45" s="4"/>
    </row>
    <row r="46" spans="1:6" s="5" customFormat="1" ht="30" x14ac:dyDescent="0.25">
      <c r="A46" s="38">
        <v>2</v>
      </c>
      <c r="B46" s="38" t="s">
        <v>57</v>
      </c>
      <c r="C46" s="38">
        <v>1223.92</v>
      </c>
      <c r="D46" s="39"/>
      <c r="E46" s="4"/>
      <c r="F46" s="4"/>
    </row>
    <row r="47" spans="1:6" s="5" customFormat="1" x14ac:dyDescent="0.25">
      <c r="A47" s="38">
        <v>3</v>
      </c>
      <c r="B47" s="38" t="s">
        <v>76</v>
      </c>
      <c r="C47" s="38">
        <v>316.5</v>
      </c>
      <c r="D47" s="39"/>
      <c r="E47" s="4"/>
      <c r="F47" s="4"/>
    </row>
    <row r="48" spans="1:6" s="5" customFormat="1" x14ac:dyDescent="0.25">
      <c r="A48" s="38"/>
      <c r="B48" s="39" t="s">
        <v>92</v>
      </c>
      <c r="C48" s="39">
        <f>SUM(C45:C47)</f>
        <v>2475.42</v>
      </c>
      <c r="D48" s="39">
        <f>C48+D43</f>
        <v>30117.859999999993</v>
      </c>
      <c r="E48" s="4"/>
      <c r="F48" s="4"/>
    </row>
    <row r="49" spans="1:6" s="5" customFormat="1" x14ac:dyDescent="0.25">
      <c r="A49" s="38"/>
      <c r="B49" s="39" t="s">
        <v>13</v>
      </c>
      <c r="C49" s="38"/>
      <c r="D49" s="39"/>
      <c r="E49" s="4"/>
      <c r="F49" s="4"/>
    </row>
    <row r="50" spans="1:6" s="5" customFormat="1" ht="60" x14ac:dyDescent="0.25">
      <c r="A50" s="38">
        <v>1</v>
      </c>
      <c r="B50" s="38" t="s">
        <v>63</v>
      </c>
      <c r="C50" s="38">
        <v>935</v>
      </c>
      <c r="D50" s="39"/>
      <c r="E50" s="4"/>
      <c r="F50" s="4"/>
    </row>
    <row r="51" spans="1:6" s="5" customFormat="1" ht="30" x14ac:dyDescent="0.25">
      <c r="A51" s="38">
        <v>2</v>
      </c>
      <c r="B51" s="38" t="s">
        <v>57</v>
      </c>
      <c r="C51" s="38">
        <v>1223.92</v>
      </c>
      <c r="D51" s="39"/>
      <c r="E51" s="4"/>
      <c r="F51" s="4"/>
    </row>
    <row r="52" spans="1:6" s="5" customFormat="1" x14ac:dyDescent="0.25">
      <c r="A52" s="38">
        <v>3</v>
      </c>
      <c r="B52" s="38" t="s">
        <v>93</v>
      </c>
      <c r="C52" s="38">
        <v>633</v>
      </c>
      <c r="D52" s="39"/>
      <c r="E52" s="4"/>
      <c r="F52" s="4"/>
    </row>
    <row r="53" spans="1:6" s="5" customFormat="1" x14ac:dyDescent="0.25">
      <c r="A53" s="38"/>
      <c r="B53" s="39" t="s">
        <v>94</v>
      </c>
      <c r="C53" s="39">
        <f>SUM(C50:C52)</f>
        <v>2791.92</v>
      </c>
      <c r="D53" s="39">
        <f>C53+D48</f>
        <v>32909.779999999992</v>
      </c>
      <c r="E53" s="4"/>
      <c r="F53" s="4"/>
    </row>
    <row r="54" spans="1:6" s="5" customFormat="1" x14ac:dyDescent="0.25">
      <c r="A54" s="38"/>
      <c r="B54" s="39" t="s">
        <v>14</v>
      </c>
      <c r="C54" s="38"/>
      <c r="D54" s="39"/>
      <c r="E54" s="4"/>
      <c r="F54" s="4"/>
    </row>
    <row r="55" spans="1:6" s="5" customFormat="1" ht="60" x14ac:dyDescent="0.25">
      <c r="A55" s="38">
        <v>1</v>
      </c>
      <c r="B55" s="38" t="s">
        <v>63</v>
      </c>
      <c r="C55" s="38">
        <v>935</v>
      </c>
      <c r="D55" s="39"/>
      <c r="E55" s="4"/>
      <c r="F55" s="4"/>
    </row>
    <row r="56" spans="1:6" s="5" customFormat="1" ht="30" x14ac:dyDescent="0.25">
      <c r="A56" s="38">
        <v>2</v>
      </c>
      <c r="B56" s="38" t="s">
        <v>57</v>
      </c>
      <c r="C56" s="38">
        <v>1223.92</v>
      </c>
      <c r="D56" s="39"/>
      <c r="E56" s="4"/>
      <c r="F56" s="4"/>
    </row>
    <row r="57" spans="1:6" s="5" customFormat="1" x14ac:dyDescent="0.25">
      <c r="A57" s="38">
        <v>3</v>
      </c>
      <c r="B57" s="38" t="s">
        <v>95</v>
      </c>
      <c r="C57" s="38">
        <v>1899</v>
      </c>
      <c r="D57" s="39"/>
      <c r="E57" s="4"/>
      <c r="F57" s="4"/>
    </row>
    <row r="58" spans="1:6" s="5" customFormat="1" x14ac:dyDescent="0.25">
      <c r="A58" s="38">
        <v>4</v>
      </c>
      <c r="B58" s="38" t="s">
        <v>96</v>
      </c>
      <c r="C58" s="38">
        <v>439.25</v>
      </c>
      <c r="D58" s="39"/>
      <c r="E58" s="4"/>
      <c r="F58" s="4"/>
    </row>
    <row r="59" spans="1:6" s="5" customFormat="1" x14ac:dyDescent="0.25">
      <c r="A59" s="38"/>
      <c r="B59" s="39" t="s">
        <v>97</v>
      </c>
      <c r="C59" s="39">
        <f>SUM(C55:C58)</f>
        <v>4497.17</v>
      </c>
      <c r="D59" s="39">
        <f>C59+D53</f>
        <v>37406.94999999999</v>
      </c>
      <c r="E59" s="4"/>
      <c r="F59" s="4"/>
    </row>
    <row r="60" spans="1:6" s="5" customFormat="1" x14ac:dyDescent="0.25">
      <c r="A60" s="38"/>
      <c r="B60" s="39" t="s">
        <v>15</v>
      </c>
      <c r="C60" s="38"/>
      <c r="D60" s="39"/>
      <c r="E60" s="4"/>
      <c r="F60" s="4"/>
    </row>
    <row r="61" spans="1:6" s="5" customFormat="1" ht="60" x14ac:dyDescent="0.25">
      <c r="A61" s="38">
        <v>1</v>
      </c>
      <c r="B61" s="38" t="s">
        <v>63</v>
      </c>
      <c r="C61" s="38">
        <v>935</v>
      </c>
      <c r="D61" s="39"/>
      <c r="E61" s="4"/>
      <c r="F61" s="4"/>
    </row>
    <row r="62" spans="1:6" s="5" customFormat="1" ht="30" x14ac:dyDescent="0.25">
      <c r="A62" s="38">
        <v>2</v>
      </c>
      <c r="B62" s="38" t="s">
        <v>57</v>
      </c>
      <c r="C62" s="38">
        <v>1223.92</v>
      </c>
      <c r="D62" s="39"/>
      <c r="E62" s="4"/>
      <c r="F62" s="4"/>
    </row>
    <row r="63" spans="1:6" s="5" customFormat="1" x14ac:dyDescent="0.25">
      <c r="A63" s="38"/>
      <c r="B63" s="39" t="s">
        <v>100</v>
      </c>
      <c r="C63" s="39">
        <f>SUM(C61:C62)</f>
        <v>2158.92</v>
      </c>
      <c r="D63" s="39">
        <f>C63+D59</f>
        <v>39565.869999999988</v>
      </c>
      <c r="E63" s="4"/>
      <c r="F63" s="4"/>
    </row>
    <row r="64" spans="1:6" s="5" customFormat="1" x14ac:dyDescent="0.25">
      <c r="A64" s="38"/>
      <c r="B64" s="39" t="s">
        <v>16</v>
      </c>
      <c r="C64" s="38"/>
      <c r="D64" s="39"/>
      <c r="E64" s="4"/>
      <c r="F64" s="4"/>
    </row>
    <row r="65" spans="1:6" s="5" customFormat="1" ht="60" x14ac:dyDescent="0.25">
      <c r="A65" s="38">
        <v>1</v>
      </c>
      <c r="B65" s="38" t="s">
        <v>63</v>
      </c>
      <c r="C65" s="38">
        <v>935</v>
      </c>
      <c r="D65" s="39"/>
      <c r="E65" s="4"/>
      <c r="F65" s="4"/>
    </row>
    <row r="66" spans="1:6" s="5" customFormat="1" ht="30" x14ac:dyDescent="0.25">
      <c r="A66" s="38">
        <v>2</v>
      </c>
      <c r="B66" s="38" t="s">
        <v>57</v>
      </c>
      <c r="C66" s="38">
        <v>1223.92</v>
      </c>
      <c r="D66" s="39"/>
      <c r="E66" s="4"/>
      <c r="F66" s="4"/>
    </row>
    <row r="67" spans="1:6" s="5" customFormat="1" x14ac:dyDescent="0.25">
      <c r="A67" s="38">
        <v>3</v>
      </c>
      <c r="B67" s="38" t="s">
        <v>104</v>
      </c>
      <c r="C67" s="38">
        <v>5198</v>
      </c>
      <c r="D67" s="39"/>
      <c r="E67" s="4"/>
      <c r="F67" s="4"/>
    </row>
    <row r="68" spans="1:6" s="5" customFormat="1" x14ac:dyDescent="0.25">
      <c r="A68" s="38"/>
      <c r="B68" s="39" t="s">
        <v>105</v>
      </c>
      <c r="C68" s="39">
        <f>SUM(C65:C67)</f>
        <v>7356.92</v>
      </c>
      <c r="D68" s="39">
        <f>C68+D63</f>
        <v>46922.789999999986</v>
      </c>
      <c r="E68" s="4"/>
      <c r="F68" s="4"/>
    </row>
    <row r="69" spans="1:6" s="5" customFormat="1" x14ac:dyDescent="0.25">
      <c r="A69" s="38"/>
      <c r="B69" s="38"/>
      <c r="C69" s="38"/>
      <c r="D69" s="39"/>
      <c r="E69" s="4"/>
      <c r="F69" s="4"/>
    </row>
    <row r="70" spans="1:6" s="5" customFormat="1" x14ac:dyDescent="0.25">
      <c r="A70" s="38"/>
      <c r="B70" s="38"/>
      <c r="C70" s="38"/>
      <c r="D70" s="39"/>
      <c r="E70" s="4"/>
      <c r="F70" s="4"/>
    </row>
    <row r="71" spans="1:6" s="5" customFormat="1" x14ac:dyDescent="0.25">
      <c r="A71" s="38"/>
      <c r="B71" s="38"/>
      <c r="C71" s="38"/>
      <c r="D71" s="39"/>
      <c r="E71" s="4"/>
      <c r="F71" s="4"/>
    </row>
    <row r="72" spans="1:6" s="5" customFormat="1" x14ac:dyDescent="0.25">
      <c r="A72" s="29"/>
      <c r="B72" s="3"/>
      <c r="C72" s="29"/>
      <c r="D72" s="3"/>
      <c r="E72" s="4"/>
      <c r="F72" s="4"/>
    </row>
    <row r="73" spans="1:6" s="5" customFormat="1" x14ac:dyDescent="0.25">
      <c r="A73" s="38"/>
      <c r="B73" s="39"/>
      <c r="C73" s="38"/>
      <c r="D73" s="39"/>
      <c r="E73" s="4"/>
      <c r="F73" s="4"/>
    </row>
    <row r="74" spans="1:6" x14ac:dyDescent="0.25">
      <c r="A74" s="38"/>
      <c r="B74" s="38"/>
      <c r="C74" s="38"/>
      <c r="D74" s="3"/>
      <c r="E74" s="1"/>
      <c r="F74" s="1"/>
    </row>
    <row r="75" spans="1:6" x14ac:dyDescent="0.25">
      <c r="A75" s="38"/>
      <c r="B75" s="39"/>
      <c r="C75" s="38"/>
      <c r="D75" s="3"/>
      <c r="E75" s="1"/>
      <c r="F7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5703125" customWidth="1"/>
    <col min="3" max="3" width="11.5703125" customWidth="1"/>
    <col min="4" max="4" width="13.7109375" customWidth="1"/>
  </cols>
  <sheetData>
    <row r="1" spans="1:8" ht="21" x14ac:dyDescent="0.35">
      <c r="A1" s="1"/>
      <c r="B1" s="70" t="s">
        <v>62</v>
      </c>
      <c r="C1" s="70"/>
      <c r="D1" s="7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7</v>
      </c>
      <c r="C3" s="69"/>
      <c r="D3" s="6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38">
        <v>1</v>
      </c>
      <c r="B6" s="38" t="s">
        <v>70</v>
      </c>
      <c r="C6" s="38">
        <v>949.5</v>
      </c>
      <c r="D6" s="39">
        <f>C6</f>
        <v>949.5</v>
      </c>
    </row>
    <row r="7" spans="1:8" s="4" customFormat="1" x14ac:dyDescent="0.25">
      <c r="A7" s="39"/>
      <c r="B7" s="39" t="s">
        <v>10</v>
      </c>
      <c r="C7" s="38"/>
      <c r="D7" s="39"/>
    </row>
    <row r="8" spans="1:8" s="1" customFormat="1" x14ac:dyDescent="0.25">
      <c r="A8" s="38">
        <v>1</v>
      </c>
      <c r="B8" s="38" t="s">
        <v>86</v>
      </c>
      <c r="C8" s="39">
        <v>1266</v>
      </c>
      <c r="D8" s="39">
        <f>C8+D6</f>
        <v>2215.5</v>
      </c>
    </row>
    <row r="9" spans="1:8" s="1" customFormat="1" x14ac:dyDescent="0.25">
      <c r="A9" s="38"/>
      <c r="B9" s="39" t="s">
        <v>11</v>
      </c>
      <c r="C9" s="39"/>
      <c r="D9" s="39"/>
    </row>
    <row r="10" spans="1:8" s="4" customFormat="1" ht="30" x14ac:dyDescent="0.25">
      <c r="A10" s="38">
        <v>1</v>
      </c>
      <c r="B10" s="38" t="s">
        <v>88</v>
      </c>
      <c r="C10" s="38">
        <v>633</v>
      </c>
      <c r="D10" s="39">
        <f>C10+D8</f>
        <v>2848.5</v>
      </c>
    </row>
    <row r="11" spans="1:8" s="4" customFormat="1" x14ac:dyDescent="0.25">
      <c r="A11" s="39"/>
      <c r="B11" s="39" t="s">
        <v>16</v>
      </c>
      <c r="C11" s="38"/>
      <c r="D11" s="39"/>
    </row>
    <row r="12" spans="1:8" s="1" customFormat="1" x14ac:dyDescent="0.25">
      <c r="A12" s="38">
        <v>1</v>
      </c>
      <c r="B12" s="38" t="s">
        <v>106</v>
      </c>
      <c r="C12" s="39">
        <v>633</v>
      </c>
      <c r="D12" s="39">
        <f>C12+D10</f>
        <v>3481.5</v>
      </c>
    </row>
    <row r="13" spans="1:8" s="1" customFormat="1" x14ac:dyDescent="0.25">
      <c r="A13" s="38"/>
      <c r="B13" s="38"/>
      <c r="C13" s="38"/>
      <c r="D13" s="39"/>
    </row>
    <row r="14" spans="1:8" s="1" customFormat="1" x14ac:dyDescent="0.25">
      <c r="A14" s="38"/>
      <c r="B14" s="38"/>
      <c r="C14" s="38"/>
      <c r="D14" s="39"/>
    </row>
    <row r="15" spans="1:8" s="1" customFormat="1" x14ac:dyDescent="0.25">
      <c r="A15" s="38"/>
      <c r="B15" s="38"/>
      <c r="C15" s="38"/>
      <c r="D15" s="39"/>
    </row>
    <row r="16" spans="1:8" s="1" customFormat="1" x14ac:dyDescent="0.25">
      <c r="A16" s="38"/>
      <c r="B16" s="38"/>
      <c r="C16" s="38"/>
      <c r="D16" s="39"/>
    </row>
    <row r="17" spans="1:4" s="1" customFormat="1" x14ac:dyDescent="0.25">
      <c r="A17" s="38"/>
      <c r="B17" s="38"/>
      <c r="C17" s="38"/>
      <c r="D17" s="38"/>
    </row>
    <row r="18" spans="1:4" s="1" customFormat="1" x14ac:dyDescent="0.25">
      <c r="A18" s="38"/>
      <c r="B18" s="38"/>
      <c r="C18" s="38"/>
      <c r="D18" s="39"/>
    </row>
    <row r="19" spans="1:4" s="1" customFormat="1" x14ac:dyDescent="0.25">
      <c r="A19" s="38"/>
      <c r="B19" s="38"/>
      <c r="C19" s="38"/>
      <c r="D19" s="39"/>
    </row>
    <row r="20" spans="1:4" s="1" customFormat="1" ht="15.75" customHeight="1" x14ac:dyDescent="0.25">
      <c r="A20" s="38"/>
      <c r="B20" s="38"/>
      <c r="C20" s="38"/>
      <c r="D20" s="39"/>
    </row>
    <row r="21" spans="1:4" s="1" customFormat="1" x14ac:dyDescent="0.25">
      <c r="A21" s="38"/>
      <c r="B21" s="38"/>
      <c r="C21" s="38"/>
      <c r="D21" s="39"/>
    </row>
    <row r="22" spans="1:4" s="1" customFormat="1" x14ac:dyDescent="0.25">
      <c r="A22" s="38"/>
      <c r="B22" s="38"/>
      <c r="C22" s="39"/>
      <c r="D22" s="39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41"/>
      <c r="C25" s="40"/>
      <c r="D25" s="40"/>
    </row>
    <row r="26" spans="1:4" x14ac:dyDescent="0.25">
      <c r="A26" s="40"/>
      <c r="B26" s="41"/>
      <c r="C26" s="42"/>
      <c r="D26" s="42"/>
    </row>
    <row r="27" spans="1:4" x14ac:dyDescent="0.25">
      <c r="A27" s="40"/>
      <c r="B27" s="41"/>
      <c r="C27" s="40"/>
      <c r="D27" s="40"/>
    </row>
    <row r="28" spans="1:4" x14ac:dyDescent="0.25">
      <c r="A28" s="40"/>
      <c r="B28" s="41"/>
      <c r="C28" s="42"/>
      <c r="D28" s="42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1"/>
      <c r="C30" s="40"/>
      <c r="D30" s="40"/>
    </row>
    <row r="31" spans="1:4" x14ac:dyDescent="0.25">
      <c r="A31" s="40"/>
      <c r="B31" s="41"/>
      <c r="C31" s="40"/>
      <c r="D31" s="40"/>
    </row>
    <row r="32" spans="1:4" x14ac:dyDescent="0.25">
      <c r="A32" s="40"/>
      <c r="B32" s="41"/>
      <c r="C32" s="40"/>
      <c r="D32" s="40"/>
    </row>
    <row r="33" spans="1:4" x14ac:dyDescent="0.25">
      <c r="A33" s="40"/>
      <c r="B33" s="41"/>
      <c r="C33" s="40"/>
      <c r="D33" s="40"/>
    </row>
    <row r="34" spans="1:4" x14ac:dyDescent="0.25">
      <c r="A34" s="40"/>
      <c r="B34" s="41"/>
      <c r="C34" s="40"/>
      <c r="D34" s="40"/>
    </row>
    <row r="35" spans="1:4" x14ac:dyDescent="0.25">
      <c r="A35" s="40"/>
      <c r="B35" s="41"/>
      <c r="C35" s="40"/>
      <c r="D35" s="40"/>
    </row>
    <row r="36" spans="1:4" x14ac:dyDescent="0.25">
      <c r="A36" s="40"/>
      <c r="B36" s="43"/>
      <c r="C36" s="42"/>
      <c r="D36" s="42"/>
    </row>
    <row r="37" spans="1:4" x14ac:dyDescent="0.25">
      <c r="A37" s="40"/>
      <c r="B37" s="43"/>
      <c r="C37" s="40"/>
      <c r="D37" s="40"/>
    </row>
    <row r="38" spans="1:4" x14ac:dyDescent="0.25">
      <c r="A38" s="40"/>
      <c r="B38" s="41"/>
      <c r="C38" s="40"/>
      <c r="D38" s="40"/>
    </row>
    <row r="39" spans="1:4" x14ac:dyDescent="0.25">
      <c r="A39" s="40"/>
      <c r="B39" s="43"/>
      <c r="C39" s="42"/>
      <c r="D39" s="42"/>
    </row>
    <row r="40" spans="1:4" x14ac:dyDescent="0.25">
      <c r="A40" s="44"/>
      <c r="B40" s="44"/>
      <c r="C40" s="44"/>
      <c r="D40" s="44"/>
    </row>
    <row r="41" spans="1:4" x14ac:dyDescent="0.25">
      <c r="A41" s="44"/>
      <c r="B41" s="44"/>
      <c r="C41" s="44"/>
      <c r="D41" s="44"/>
    </row>
    <row r="42" spans="1:4" x14ac:dyDescent="0.25">
      <c r="A42" s="44"/>
      <c r="B42" s="44"/>
      <c r="C42" s="44"/>
      <c r="D42" s="44"/>
    </row>
    <row r="43" spans="1:4" x14ac:dyDescent="0.25">
      <c r="A43" s="44"/>
      <c r="B43" s="44"/>
      <c r="C43" s="44"/>
      <c r="D43" s="44"/>
    </row>
    <row r="44" spans="1:4" x14ac:dyDescent="0.25">
      <c r="A44" s="44"/>
      <c r="B44" s="44"/>
      <c r="C44" s="44"/>
      <c r="D44" s="4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70" t="s">
        <v>62</v>
      </c>
      <c r="C1" s="70"/>
      <c r="D1" s="70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9" t="s">
        <v>31</v>
      </c>
      <c r="C3" s="69"/>
      <c r="D3" s="69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8"/>
      <c r="B5" s="3" t="s">
        <v>6</v>
      </c>
      <c r="C5" s="8"/>
      <c r="D5" s="8"/>
    </row>
    <row r="6" spans="1:4" x14ac:dyDescent="0.25">
      <c r="A6" s="38">
        <v>1</v>
      </c>
      <c r="B6" s="38" t="s">
        <v>75</v>
      </c>
      <c r="C6" s="38">
        <v>620.5</v>
      </c>
      <c r="D6" s="39">
        <f>C6</f>
        <v>620.5</v>
      </c>
    </row>
    <row r="7" spans="1:4" x14ac:dyDescent="0.25">
      <c r="A7" s="38"/>
      <c r="B7" s="39" t="s">
        <v>11</v>
      </c>
      <c r="C7" s="38"/>
      <c r="D7" s="38"/>
    </row>
    <row r="8" spans="1:4" ht="30" x14ac:dyDescent="0.25">
      <c r="A8" s="38">
        <v>1</v>
      </c>
      <c r="B8" s="38" t="s">
        <v>89</v>
      </c>
      <c r="C8" s="38">
        <v>5933</v>
      </c>
      <c r="D8" s="39">
        <f>C8+D6</f>
        <v>6553.5</v>
      </c>
    </row>
    <row r="9" spans="1:4" x14ac:dyDescent="0.25">
      <c r="A9" s="38"/>
      <c r="B9" s="39" t="s">
        <v>14</v>
      </c>
      <c r="C9" s="38"/>
      <c r="D9" s="39"/>
    </row>
    <row r="10" spans="1:4" ht="30" x14ac:dyDescent="0.25">
      <c r="A10" s="38">
        <v>1</v>
      </c>
      <c r="B10" s="38" t="s">
        <v>98</v>
      </c>
      <c r="C10" s="38">
        <f>355.75+1608.5</f>
        <v>1964.25</v>
      </c>
      <c r="D10" s="39">
        <f>C10+D8</f>
        <v>8517.75</v>
      </c>
    </row>
    <row r="11" spans="1:4" x14ac:dyDescent="0.25">
      <c r="A11" s="38"/>
      <c r="B11" s="39" t="s">
        <v>15</v>
      </c>
      <c r="C11" s="39"/>
      <c r="D11" s="39"/>
    </row>
    <row r="12" spans="1:4" x14ac:dyDescent="0.25">
      <c r="A12" s="38">
        <v>1</v>
      </c>
      <c r="B12" s="38" t="s">
        <v>101</v>
      </c>
      <c r="C12" s="38">
        <v>603.5</v>
      </c>
      <c r="D12" s="39"/>
    </row>
    <row r="13" spans="1:4" x14ac:dyDescent="0.25">
      <c r="A13" s="38">
        <v>2</v>
      </c>
      <c r="B13" s="38" t="s">
        <v>102</v>
      </c>
      <c r="C13" s="38">
        <v>1207</v>
      </c>
      <c r="D13" s="45"/>
    </row>
    <row r="14" spans="1:4" x14ac:dyDescent="0.25">
      <c r="A14" s="38"/>
      <c r="B14" s="39" t="s">
        <v>100</v>
      </c>
      <c r="C14" s="39">
        <f>SUM(C12:C13)</f>
        <v>1810.5</v>
      </c>
      <c r="D14" s="39">
        <f>C14+D10</f>
        <v>10328.25</v>
      </c>
    </row>
    <row r="15" spans="1:4" x14ac:dyDescent="0.25">
      <c r="A15" s="38"/>
      <c r="B15" s="39" t="s">
        <v>16</v>
      </c>
      <c r="C15" s="38"/>
      <c r="D15" s="45"/>
    </row>
    <row r="16" spans="1:4" x14ac:dyDescent="0.25">
      <c r="A16" s="38">
        <v>1</v>
      </c>
      <c r="B16" s="38" t="s">
        <v>107</v>
      </c>
      <c r="C16" s="38">
        <v>639.5</v>
      </c>
      <c r="D16" s="39"/>
    </row>
    <row r="17" spans="1:4" ht="30" x14ac:dyDescent="0.25">
      <c r="A17" s="38">
        <v>2</v>
      </c>
      <c r="B17" s="38" t="s">
        <v>89</v>
      </c>
      <c r="C17" s="38">
        <v>4968.5</v>
      </c>
      <c r="D17" s="45"/>
    </row>
    <row r="18" spans="1:4" ht="30" x14ac:dyDescent="0.25">
      <c r="A18" s="38">
        <v>3</v>
      </c>
      <c r="B18" s="38" t="s">
        <v>108</v>
      </c>
      <c r="C18" s="38">
        <v>1286.25</v>
      </c>
      <c r="D18" s="39"/>
    </row>
    <row r="19" spans="1:4" x14ac:dyDescent="0.25">
      <c r="A19" s="38"/>
      <c r="B19" s="39" t="s">
        <v>105</v>
      </c>
      <c r="C19" s="39">
        <f>SUM(C16:C18)</f>
        <v>6894.25</v>
      </c>
      <c r="D19" s="45">
        <f>C19+D14</f>
        <v>17222.5</v>
      </c>
    </row>
    <row r="20" spans="1:4" x14ac:dyDescent="0.25">
      <c r="A20" s="38"/>
      <c r="B20" s="39"/>
      <c r="C20" s="38"/>
      <c r="D20" s="39"/>
    </row>
    <row r="21" spans="1:4" x14ac:dyDescent="0.25">
      <c r="A21" s="38"/>
      <c r="B21" s="38"/>
      <c r="C21" s="38"/>
      <c r="D21" s="45"/>
    </row>
    <row r="22" spans="1:4" x14ac:dyDescent="0.25">
      <c r="A22" s="38"/>
      <c r="B22" s="39"/>
      <c r="C22" s="38"/>
      <c r="D22" s="39"/>
    </row>
    <row r="23" spans="1:4" x14ac:dyDescent="0.25">
      <c r="A23" s="38"/>
      <c r="B23" s="38"/>
      <c r="C23" s="38"/>
      <c r="D23" s="45"/>
    </row>
    <row r="24" spans="1:4" x14ac:dyDescent="0.25">
      <c r="A24" s="38"/>
      <c r="B24" s="39"/>
      <c r="C24" s="38"/>
      <c r="D24" s="39"/>
    </row>
    <row r="25" spans="1:4" x14ac:dyDescent="0.25">
      <c r="A25" s="38"/>
      <c r="B25" s="38"/>
      <c r="C25" s="38"/>
      <c r="D25" s="40"/>
    </row>
    <row r="26" spans="1:4" x14ac:dyDescent="0.25">
      <c r="A26" s="40"/>
      <c r="B26" s="38"/>
      <c r="C26" s="38"/>
      <c r="D26" s="42"/>
    </row>
    <row r="27" spans="1:4" x14ac:dyDescent="0.25">
      <c r="A27" s="40"/>
      <c r="B27" s="43"/>
      <c r="C27" s="40"/>
      <c r="D27" s="46"/>
    </row>
    <row r="28" spans="1:4" x14ac:dyDescent="0.25">
      <c r="A28" s="40"/>
      <c r="B28" s="39"/>
      <c r="C28" s="40"/>
      <c r="D28" s="40"/>
    </row>
    <row r="29" spans="1:4" x14ac:dyDescent="0.25">
      <c r="A29" s="40"/>
      <c r="B29" s="38"/>
      <c r="C29" s="38"/>
      <c r="D29" s="42"/>
    </row>
    <row r="30" spans="1:4" x14ac:dyDescent="0.25">
      <c r="A30" s="40"/>
      <c r="B30" s="38"/>
      <c r="C30" s="38"/>
      <c r="D30" s="42"/>
    </row>
    <row r="31" spans="1:4" x14ac:dyDescent="0.25">
      <c r="A31" s="40"/>
      <c r="B31" s="43"/>
      <c r="C31" s="40"/>
      <c r="D31" s="46"/>
    </row>
    <row r="32" spans="1:4" x14ac:dyDescent="0.25">
      <c r="A32" s="40"/>
      <c r="B32" s="43"/>
      <c r="C32" s="40"/>
      <c r="D32" s="42"/>
    </row>
    <row r="33" spans="1:4" x14ac:dyDescent="0.25">
      <c r="A33" s="40"/>
      <c r="B33" s="38"/>
      <c r="C33" s="38"/>
      <c r="D33" s="46"/>
    </row>
    <row r="34" spans="1:4" x14ac:dyDescent="0.25">
      <c r="A34" s="40"/>
      <c r="B34" s="41"/>
      <c r="C34" s="40"/>
      <c r="D34" s="42"/>
    </row>
    <row r="35" spans="1:4" x14ac:dyDescent="0.25">
      <c r="A35" s="40"/>
      <c r="B35" s="38"/>
      <c r="C35" s="38"/>
      <c r="D35" s="46"/>
    </row>
    <row r="36" spans="1:4" x14ac:dyDescent="0.25">
      <c r="A36" s="40"/>
      <c r="B36" s="41"/>
      <c r="C36" s="40"/>
      <c r="D36" s="42"/>
    </row>
    <row r="37" spans="1:4" x14ac:dyDescent="0.25">
      <c r="A37" s="40"/>
      <c r="B37" s="38"/>
      <c r="C37" s="40"/>
      <c r="D37" s="46"/>
    </row>
    <row r="38" spans="1:4" x14ac:dyDescent="0.25">
      <c r="A38" s="40"/>
      <c r="B38" s="41"/>
      <c r="C38" s="40"/>
      <c r="D38" s="42"/>
    </row>
    <row r="39" spans="1:4" x14ac:dyDescent="0.25">
      <c r="A39" s="30"/>
      <c r="B39" s="12"/>
      <c r="C39" s="30"/>
      <c r="D39" s="13"/>
    </row>
    <row r="40" spans="1:4" x14ac:dyDescent="0.25">
      <c r="A40" s="30"/>
      <c r="B40" s="12"/>
      <c r="C40" s="30"/>
      <c r="D40" s="13"/>
    </row>
    <row r="41" spans="1:4" x14ac:dyDescent="0.25">
      <c r="A41" s="30"/>
      <c r="B41" s="12"/>
      <c r="C41" s="30"/>
      <c r="D41" s="13"/>
    </row>
    <row r="42" spans="1:4" x14ac:dyDescent="0.25">
      <c r="A42" s="30"/>
      <c r="B42" s="17"/>
      <c r="C42" s="30"/>
      <c r="D42" s="13"/>
    </row>
    <row r="43" spans="1:4" x14ac:dyDescent="0.25">
      <c r="A43" s="30"/>
      <c r="B43" s="17"/>
      <c r="C43" s="30"/>
      <c r="D43" s="14"/>
    </row>
    <row r="44" spans="1:4" x14ac:dyDescent="0.25">
      <c r="A44" s="30"/>
      <c r="B44" s="17"/>
      <c r="C44" s="30"/>
      <c r="D44" s="13"/>
    </row>
    <row r="45" spans="1:4" x14ac:dyDescent="0.25">
      <c r="A45" s="36"/>
      <c r="B45" s="36"/>
      <c r="C45" s="3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72" t="s">
        <v>62</v>
      </c>
      <c r="C1" s="72"/>
      <c r="D1" s="72"/>
      <c r="E1" s="7"/>
      <c r="F1" s="7"/>
      <c r="G1" s="7"/>
      <c r="H1" s="7"/>
    </row>
    <row r="2" spans="1:8" ht="21.6" customHeight="1" x14ac:dyDescent="0.25">
      <c r="A2" s="6"/>
      <c r="B2" s="71" t="s">
        <v>32</v>
      </c>
      <c r="C2" s="71"/>
      <c r="D2" s="71"/>
      <c r="E2" s="1"/>
      <c r="F2" s="1"/>
      <c r="G2" s="1"/>
      <c r="H2" s="1"/>
    </row>
    <row r="3" spans="1:8" ht="17.25" customHeight="1" x14ac:dyDescent="0.25">
      <c r="A3" s="6"/>
      <c r="B3" s="72" t="s">
        <v>5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 x14ac:dyDescent="0.25">
      <c r="A5" s="48"/>
      <c r="B5" s="49" t="s">
        <v>14</v>
      </c>
      <c r="C5" s="48"/>
      <c r="D5" s="48"/>
      <c r="E5" s="1"/>
      <c r="F5" s="1"/>
      <c r="G5" s="1"/>
      <c r="H5" s="1"/>
    </row>
    <row r="6" spans="1:8" x14ac:dyDescent="0.25">
      <c r="A6" s="38">
        <v>1</v>
      </c>
      <c r="B6" s="38" t="s">
        <v>99</v>
      </c>
      <c r="C6" s="50">
        <v>12900</v>
      </c>
      <c r="D6" s="39">
        <f>C6</f>
        <v>12900</v>
      </c>
    </row>
    <row r="7" spans="1:8" x14ac:dyDescent="0.25">
      <c r="A7" s="42"/>
      <c r="B7" s="42"/>
      <c r="C7" s="51"/>
      <c r="D7" s="42"/>
    </row>
    <row r="8" spans="1:8" x14ac:dyDescent="0.25">
      <c r="A8" s="40"/>
      <c r="B8" s="38"/>
      <c r="C8" s="51"/>
      <c r="D8" s="52"/>
    </row>
    <row r="9" spans="1:8" x14ac:dyDescent="0.25">
      <c r="A9" s="53"/>
      <c r="B9" s="54"/>
      <c r="C9" s="46"/>
      <c r="D9" s="42"/>
    </row>
    <row r="10" spans="1:8" x14ac:dyDescent="0.25">
      <c r="A10" s="55"/>
      <c r="B10" s="56"/>
      <c r="C10" s="57"/>
      <c r="D10" s="58"/>
    </row>
    <row r="11" spans="1:8" x14ac:dyDescent="0.25">
      <c r="A11" s="40"/>
      <c r="B11" s="38"/>
      <c r="C11" s="40"/>
      <c r="D11" s="40"/>
    </row>
    <row r="12" spans="1:8" x14ac:dyDescent="0.25">
      <c r="A12" s="40"/>
      <c r="B12" s="40"/>
      <c r="C12" s="40"/>
      <c r="D12" s="42"/>
    </row>
    <row r="13" spans="1:8" x14ac:dyDescent="0.25">
      <c r="A13" s="40"/>
      <c r="B13" s="42"/>
      <c r="C13" s="40"/>
      <c r="D13" s="40"/>
    </row>
    <row r="14" spans="1:8" x14ac:dyDescent="0.25">
      <c r="A14" s="40"/>
      <c r="B14" s="40"/>
      <c r="C14" s="59"/>
      <c r="D14" s="46"/>
    </row>
    <row r="15" spans="1:8" x14ac:dyDescent="0.25">
      <c r="A15" s="40"/>
      <c r="B15" s="42"/>
      <c r="C15" s="40"/>
      <c r="D15" s="40"/>
    </row>
    <row r="16" spans="1:8" x14ac:dyDescent="0.25">
      <c r="A16" s="40"/>
      <c r="B16" s="60"/>
      <c r="C16" s="40"/>
      <c r="D16" s="46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2"/>
      <c r="C18" s="42"/>
      <c r="D18" s="46"/>
    </row>
    <row r="19" spans="1:4" x14ac:dyDescent="0.25">
      <c r="A19" s="40"/>
      <c r="B19" s="42"/>
      <c r="C19" s="40"/>
      <c r="D19" s="40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2"/>
      <c r="C22" s="42"/>
      <c r="D22" s="42"/>
    </row>
    <row r="23" spans="1:4" x14ac:dyDescent="0.25">
      <c r="A23" s="40"/>
      <c r="B23" s="61"/>
      <c r="C23" s="40"/>
      <c r="D23" s="40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38"/>
      <c r="C25" s="40"/>
      <c r="D25" s="42"/>
    </row>
    <row r="26" spans="1:4" x14ac:dyDescent="0.25">
      <c r="A26" s="40"/>
      <c r="B26" s="61"/>
      <c r="C26" s="42"/>
      <c r="D26" s="42"/>
    </row>
    <row r="27" spans="1:4" x14ac:dyDescent="0.25">
      <c r="A27" s="40"/>
      <c r="B27" s="62"/>
      <c r="C27" s="40"/>
      <c r="D27" s="40"/>
    </row>
    <row r="28" spans="1:4" x14ac:dyDescent="0.25">
      <c r="A28" s="40"/>
      <c r="B28" s="61"/>
      <c r="C28" s="42"/>
      <c r="D28" s="42"/>
    </row>
    <row r="29" spans="1:4" x14ac:dyDescent="0.25">
      <c r="A29" s="40"/>
      <c r="B29" s="61"/>
      <c r="C29" s="40"/>
      <c r="D29" s="40"/>
    </row>
    <row r="30" spans="1:4" x14ac:dyDescent="0.25">
      <c r="A30" s="40"/>
      <c r="B30" s="62"/>
      <c r="C30" s="40"/>
      <c r="D30" s="40"/>
    </row>
    <row r="31" spans="1:4" x14ac:dyDescent="0.25">
      <c r="A31" s="14"/>
      <c r="B31" s="16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5" sqref="A5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62</v>
      </c>
      <c r="C1" s="72"/>
      <c r="D1" s="72"/>
    </row>
    <row r="2" spans="1:4" ht="15.75" x14ac:dyDescent="0.25">
      <c r="A2" s="6"/>
      <c r="B2" s="71" t="s">
        <v>32</v>
      </c>
      <c r="C2" s="71"/>
      <c r="D2" s="71"/>
    </row>
    <row r="3" spans="1:4" ht="15.75" x14ac:dyDescent="0.25">
      <c r="A3" s="6"/>
      <c r="B3" s="72" t="s">
        <v>36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8"/>
      <c r="B5" s="39"/>
      <c r="C5" s="48"/>
      <c r="D5" s="48"/>
    </row>
    <row r="6" spans="1:4" x14ac:dyDescent="0.25">
      <c r="A6" s="39"/>
      <c r="B6" s="38"/>
      <c r="C6" s="64"/>
      <c r="D6" s="39"/>
    </row>
    <row r="7" spans="1:4" x14ac:dyDescent="0.25">
      <c r="A7" s="42"/>
      <c r="B7" s="42"/>
      <c r="C7" s="65"/>
      <c r="D7" s="42"/>
    </row>
    <row r="8" spans="1:4" x14ac:dyDescent="0.25">
      <c r="A8" s="40"/>
      <c r="B8" s="38"/>
      <c r="C8" s="51"/>
      <c r="D8" s="66"/>
    </row>
    <row r="9" spans="1:4" x14ac:dyDescent="0.25">
      <c r="A9" s="53"/>
      <c r="B9" s="67"/>
      <c r="C9" s="42"/>
      <c r="D9" s="42"/>
    </row>
    <row r="10" spans="1:4" x14ac:dyDescent="0.25">
      <c r="A10" s="55"/>
      <c r="B10" s="68"/>
      <c r="C10" s="57"/>
      <c r="D10" s="58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2"/>
      <c r="C14" s="42"/>
      <c r="D14" s="42"/>
    </row>
    <row r="15" spans="1:4" x14ac:dyDescent="0.25">
      <c r="A15" s="40"/>
      <c r="B15" s="42"/>
      <c r="C15" s="40"/>
      <c r="D15" s="40"/>
    </row>
    <row r="16" spans="1:4" x14ac:dyDescent="0.25">
      <c r="A16" s="40"/>
      <c r="B16" s="60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2"/>
      <c r="C18" s="42"/>
      <c r="D18" s="42"/>
    </row>
    <row r="19" spans="1:4" x14ac:dyDescent="0.25">
      <c r="A19" s="40"/>
      <c r="B19" s="42"/>
      <c r="C19" s="40"/>
      <c r="D19" s="40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2"/>
      <c r="C22" s="42"/>
      <c r="D22" s="42"/>
    </row>
    <row r="23" spans="1:4" x14ac:dyDescent="0.25">
      <c r="A23" s="40"/>
      <c r="B23" s="61"/>
      <c r="C23" s="40"/>
      <c r="D23" s="40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38"/>
      <c r="C25" s="40"/>
      <c r="D25" s="42"/>
    </row>
    <row r="26" spans="1:4" x14ac:dyDescent="0.25">
      <c r="A26" s="40"/>
      <c r="B26" s="61"/>
      <c r="C26" s="42"/>
      <c r="D26" s="42"/>
    </row>
    <row r="27" spans="1:4" x14ac:dyDescent="0.25">
      <c r="A27" s="40"/>
      <c r="B27" s="62"/>
      <c r="C27" s="40"/>
      <c r="D27" s="40"/>
    </row>
    <row r="28" spans="1:4" x14ac:dyDescent="0.25">
      <c r="A28" s="40"/>
      <c r="B28" s="61"/>
      <c r="C28" s="42"/>
      <c r="D28" s="42"/>
    </row>
    <row r="29" spans="1:4" x14ac:dyDescent="0.25">
      <c r="A29" s="40"/>
      <c r="B29" s="61"/>
      <c r="C29" s="40"/>
      <c r="D29" s="40"/>
    </row>
    <row r="30" spans="1:4" x14ac:dyDescent="0.25">
      <c r="A30" s="40"/>
      <c r="B30" s="62"/>
      <c r="C30" s="40"/>
      <c r="D30" s="40"/>
    </row>
    <row r="31" spans="1:4" x14ac:dyDescent="0.25">
      <c r="A31" s="40"/>
      <c r="B31" s="61"/>
      <c r="C31" s="42"/>
      <c r="D31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3" max="3" width="10.7109375" customWidth="1"/>
    <col min="4" max="4" width="12.7109375" customWidth="1"/>
  </cols>
  <sheetData>
    <row r="1" spans="1:8" ht="21" x14ac:dyDescent="0.35">
      <c r="A1" s="1"/>
      <c r="B1" s="72" t="s">
        <v>71</v>
      </c>
      <c r="C1" s="72"/>
      <c r="D1" s="72"/>
      <c r="E1" s="7"/>
      <c r="F1" s="7"/>
      <c r="G1" s="7"/>
      <c r="H1" s="7"/>
    </row>
    <row r="2" spans="1:8" ht="15.75" x14ac:dyDescent="0.25">
      <c r="A2" s="6"/>
      <c r="B2" s="71" t="s">
        <v>32</v>
      </c>
      <c r="C2" s="71"/>
      <c r="D2" s="71"/>
      <c r="E2" s="1"/>
      <c r="F2" s="1"/>
      <c r="G2" s="1"/>
      <c r="H2" s="1"/>
    </row>
    <row r="3" spans="1:8" ht="15.75" x14ac:dyDescent="0.25">
      <c r="A3" s="6"/>
      <c r="B3" s="72" t="s">
        <v>37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38"/>
      <c r="B5" s="39" t="s">
        <v>2</v>
      </c>
      <c r="C5" s="39"/>
      <c r="D5" s="38"/>
      <c r="E5" s="1"/>
      <c r="F5" s="1"/>
      <c r="G5" s="1"/>
      <c r="H5" s="1"/>
    </row>
    <row r="6" spans="1:8" s="1" customFormat="1" x14ac:dyDescent="0.25">
      <c r="A6" s="38">
        <v>1</v>
      </c>
      <c r="B6" s="38" t="s">
        <v>72</v>
      </c>
      <c r="C6" s="38">
        <v>6016</v>
      </c>
      <c r="D6" s="39">
        <f>C6</f>
        <v>6016</v>
      </c>
    </row>
    <row r="7" spans="1:8" s="1" customFormat="1" x14ac:dyDescent="0.25">
      <c r="A7" s="38"/>
      <c r="B7" s="39"/>
      <c r="C7" s="39"/>
      <c r="D7" s="39"/>
    </row>
    <row r="8" spans="1:8" s="5" customFormat="1" x14ac:dyDescent="0.25">
      <c r="A8" s="42"/>
      <c r="B8" s="39"/>
      <c r="C8" s="38"/>
      <c r="D8" s="39"/>
      <c r="E8" s="63"/>
    </row>
    <row r="9" spans="1:8" x14ac:dyDescent="0.25">
      <c r="A9" s="40"/>
      <c r="B9" s="38"/>
      <c r="C9" s="42"/>
      <c r="D9" s="42"/>
    </row>
    <row r="10" spans="1:8" x14ac:dyDescent="0.25">
      <c r="A10" s="40"/>
      <c r="B10" s="38"/>
      <c r="C10" s="40"/>
      <c r="D10" s="42"/>
    </row>
    <row r="11" spans="1:8" s="5" customFormat="1" x14ac:dyDescent="0.25">
      <c r="A11" s="40"/>
      <c r="B11" s="38"/>
      <c r="C11" s="40"/>
      <c r="D11" s="42"/>
    </row>
    <row r="12" spans="1:8" x14ac:dyDescent="0.25">
      <c r="A12" s="40"/>
      <c r="B12" s="38"/>
      <c r="C12" s="40"/>
      <c r="D12" s="42"/>
    </row>
    <row r="13" spans="1:8" x14ac:dyDescent="0.25">
      <c r="A13" s="42"/>
      <c r="B13" s="39"/>
      <c r="C13" s="42"/>
      <c r="D13" s="42"/>
    </row>
    <row r="14" spans="1:8" x14ac:dyDescent="0.25">
      <c r="A14" s="42"/>
      <c r="B14" s="39"/>
      <c r="C14" s="42"/>
      <c r="D14" s="42"/>
    </row>
    <row r="15" spans="1:8" x14ac:dyDescent="0.25">
      <c r="A15" s="40"/>
      <c r="B15" s="38"/>
      <c r="C15" s="40"/>
      <c r="D15" s="40"/>
    </row>
    <row r="16" spans="1:8" x14ac:dyDescent="0.25">
      <c r="A16" s="40"/>
      <c r="B16" s="39"/>
      <c r="C16" s="42"/>
      <c r="D16" s="42"/>
    </row>
    <row r="17" spans="1:4" x14ac:dyDescent="0.25">
      <c r="A17" s="40"/>
      <c r="B17" s="39"/>
      <c r="C17" s="40"/>
      <c r="D17" s="40"/>
    </row>
    <row r="18" spans="1:4" x14ac:dyDescent="0.25">
      <c r="A18" s="40"/>
      <c r="B18" s="38"/>
      <c r="C18" s="40"/>
      <c r="D18" s="40"/>
    </row>
    <row r="19" spans="1:4" x14ac:dyDescent="0.25">
      <c r="A19" s="40"/>
      <c r="B19" s="39"/>
      <c r="C19" s="42"/>
      <c r="D19" s="42"/>
    </row>
    <row r="20" spans="1:4" x14ac:dyDescent="0.25">
      <c r="A20" s="40"/>
      <c r="B20" s="39"/>
      <c r="C20" s="42"/>
      <c r="D20" s="42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8"/>
      <c r="C22" s="40"/>
      <c r="D22" s="40"/>
    </row>
    <row r="23" spans="1:4" x14ac:dyDescent="0.25">
      <c r="A23" s="40"/>
      <c r="B23" s="39"/>
      <c r="C23" s="42"/>
      <c r="D23" s="42"/>
    </row>
    <row r="24" spans="1:4" x14ac:dyDescent="0.25">
      <c r="A24" s="40"/>
      <c r="B24" s="43"/>
      <c r="C24" s="40"/>
      <c r="D24" s="40"/>
    </row>
    <row r="25" spans="1:4" x14ac:dyDescent="0.25">
      <c r="A25" s="40"/>
      <c r="B25" s="41"/>
      <c r="C25" s="40"/>
      <c r="D25" s="40"/>
    </row>
    <row r="26" spans="1:4" x14ac:dyDescent="0.25">
      <c r="A26" s="40"/>
      <c r="B26" s="43"/>
      <c r="C26" s="42"/>
      <c r="D26" s="42"/>
    </row>
    <row r="27" spans="1:4" x14ac:dyDescent="0.25">
      <c r="A27" s="14"/>
      <c r="B27" s="23"/>
      <c r="C27" s="14"/>
      <c r="D27" s="14"/>
    </row>
    <row r="28" spans="1:4" x14ac:dyDescent="0.25">
      <c r="A28" s="14"/>
      <c r="B28" s="15"/>
      <c r="C28" s="14"/>
      <c r="D28" s="14"/>
    </row>
    <row r="29" spans="1:4" x14ac:dyDescent="0.25">
      <c r="A29" s="14"/>
      <c r="B29" s="23"/>
      <c r="C29" s="13"/>
      <c r="D29" s="13"/>
    </row>
    <row r="30" spans="1:4" x14ac:dyDescent="0.25">
      <c r="A30" s="14"/>
      <c r="B30" s="23"/>
      <c r="C30" s="14"/>
      <c r="D30" s="14"/>
    </row>
    <row r="31" spans="1:4" x14ac:dyDescent="0.25">
      <c r="A31" s="14"/>
      <c r="B31" s="17"/>
      <c r="C31" s="30"/>
      <c r="D31" s="13"/>
    </row>
    <row r="32" spans="1:4" x14ac:dyDescent="0.25">
      <c r="A32" s="14"/>
      <c r="B32" s="23"/>
      <c r="C32" s="13"/>
      <c r="D32" s="13"/>
    </row>
    <row r="33" spans="1:4" x14ac:dyDescent="0.25">
      <c r="A33" s="14"/>
      <c r="B33" s="17"/>
      <c r="C33" s="14"/>
      <c r="D33" s="14"/>
    </row>
    <row r="34" spans="1:4" x14ac:dyDescent="0.25">
      <c r="A34" s="14"/>
      <c r="B34" s="23"/>
      <c r="C34" s="13"/>
      <c r="D34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5703125" customWidth="1"/>
    <col min="12" max="12" width="15.28515625" customWidth="1"/>
    <col min="13" max="13" width="18.42578125" customWidth="1"/>
    <col min="14" max="14" width="19.28515625" customWidth="1"/>
  </cols>
  <sheetData>
    <row r="1" spans="1:14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 x14ac:dyDescent="0.25">
      <c r="A2" s="2" t="s">
        <v>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1" customFormat="1" ht="20.25" customHeight="1" x14ac:dyDescent="0.25">
      <c r="A3" s="9"/>
      <c r="B3" s="24" t="s">
        <v>2</v>
      </c>
      <c r="C3" s="24" t="s">
        <v>6</v>
      </c>
      <c r="D3" s="24" t="s">
        <v>3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16</v>
      </c>
      <c r="N3" s="19" t="s">
        <v>17</v>
      </c>
    </row>
    <row r="4" spans="1:14" ht="39.75" customHeight="1" x14ac:dyDescent="0.35">
      <c r="A4" s="25" t="s">
        <v>29</v>
      </c>
      <c r="B4" s="20">
        <f>B5+B6+B8</f>
        <v>19592.120000000003</v>
      </c>
      <c r="C4" s="20">
        <f t="shared" ref="C4:N4" si="0">C5+C6+C8</f>
        <v>19592.120000000003</v>
      </c>
      <c r="D4" s="20">
        <f t="shared" si="0"/>
        <v>21720.120000000003</v>
      </c>
      <c r="E4" s="20">
        <f>E5+E6+E7+E8</f>
        <v>19592.120000000003</v>
      </c>
      <c r="F4" s="20">
        <f t="shared" si="0"/>
        <v>19592.120000000003</v>
      </c>
      <c r="G4" s="20">
        <f t="shared" si="0"/>
        <v>19592.120000000003</v>
      </c>
      <c r="H4" s="20">
        <f t="shared" si="0"/>
        <v>19592.120000000003</v>
      </c>
      <c r="I4" s="20">
        <f t="shared" si="0"/>
        <v>19592.120000000003</v>
      </c>
      <c r="J4" s="20">
        <f t="shared" si="0"/>
        <v>19592.120000000003</v>
      </c>
      <c r="K4" s="20">
        <f t="shared" si="0"/>
        <v>19592.120000000003</v>
      </c>
      <c r="L4" s="20">
        <f t="shared" si="0"/>
        <v>19592.120000000003</v>
      </c>
      <c r="M4" s="20">
        <f t="shared" si="0"/>
        <v>19592.120000000003</v>
      </c>
      <c r="N4" s="20">
        <f t="shared" si="0"/>
        <v>237233.44000000006</v>
      </c>
    </row>
    <row r="5" spans="1:14" ht="39" customHeight="1" x14ac:dyDescent="0.35">
      <c r="A5" s="25" t="s">
        <v>18</v>
      </c>
      <c r="B5" s="21">
        <v>10186.790000000001</v>
      </c>
      <c r="C5" s="21">
        <v>10186.790000000001</v>
      </c>
      <c r="D5" s="21">
        <v>10186.790000000001</v>
      </c>
      <c r="E5" s="21">
        <v>10186.790000000001</v>
      </c>
      <c r="F5" s="21">
        <v>10186.790000000001</v>
      </c>
      <c r="G5" s="37">
        <v>10186.790000000001</v>
      </c>
      <c r="H5" s="21">
        <v>10186.790000000001</v>
      </c>
      <c r="I5" s="21">
        <v>10186.790000000001</v>
      </c>
      <c r="J5" s="21">
        <v>10186.790000000001</v>
      </c>
      <c r="K5" s="21">
        <v>10186.790000000001</v>
      </c>
      <c r="L5" s="21">
        <v>10186.790000000001</v>
      </c>
      <c r="M5" s="21">
        <v>10186.790000000001</v>
      </c>
      <c r="N5" s="21">
        <f t="shared" ref="N5:N23" si="1">SUM(B5:M5)</f>
        <v>122241.48000000004</v>
      </c>
    </row>
    <row r="6" spans="1:14" ht="44.25" customHeight="1" x14ac:dyDescent="0.35">
      <c r="A6" s="25" t="s">
        <v>39</v>
      </c>
      <c r="B6" s="21">
        <v>9405.33</v>
      </c>
      <c r="C6" s="21">
        <v>9405.33</v>
      </c>
      <c r="D6" s="21">
        <v>9405.33</v>
      </c>
      <c r="E6" s="21">
        <v>9405.33</v>
      </c>
      <c r="F6" s="21">
        <v>9405.33</v>
      </c>
      <c r="G6" s="21">
        <v>9405.33</v>
      </c>
      <c r="H6" s="21">
        <v>9405.33</v>
      </c>
      <c r="I6" s="21">
        <v>9405.33</v>
      </c>
      <c r="J6" s="21">
        <v>9405.33</v>
      </c>
      <c r="K6" s="21">
        <v>9405.33</v>
      </c>
      <c r="L6" s="21">
        <v>9405.33</v>
      </c>
      <c r="M6" s="21">
        <v>9405.33</v>
      </c>
      <c r="N6" s="21">
        <f>SUM(B6:M6)</f>
        <v>112863.96</v>
      </c>
    </row>
    <row r="7" spans="1:14" ht="44.25" customHeight="1" x14ac:dyDescent="0.35">
      <c r="A7" s="25" t="s">
        <v>60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44.25" customHeight="1" x14ac:dyDescent="0.35">
      <c r="A8" s="25" t="s">
        <v>35</v>
      </c>
      <c r="B8" s="21"/>
      <c r="C8" s="21"/>
      <c r="D8" s="21">
        <v>2128</v>
      </c>
      <c r="E8" s="21"/>
      <c r="F8" s="21"/>
      <c r="G8" s="21"/>
      <c r="H8" s="21"/>
      <c r="I8" s="21"/>
      <c r="J8" s="21"/>
      <c r="K8" s="21"/>
      <c r="L8" s="21"/>
      <c r="M8" s="21"/>
      <c r="N8" s="21">
        <f>SUM(B8:M8)</f>
        <v>2128</v>
      </c>
    </row>
    <row r="9" spans="1:14" ht="36" customHeight="1" x14ac:dyDescent="0.35">
      <c r="A9" s="26" t="s">
        <v>19</v>
      </c>
      <c r="B9" s="20">
        <f>B10+B11+B12+B13</f>
        <v>9431.2099999999991</v>
      </c>
      <c r="C9" s="20">
        <f t="shared" ref="C9:M9" si="2">C10+C11+C12+C13</f>
        <v>4889.42</v>
      </c>
      <c r="D9" s="20">
        <f t="shared" si="2"/>
        <v>4072.69</v>
      </c>
      <c r="E9" s="20">
        <f t="shared" si="2"/>
        <v>2475.42</v>
      </c>
      <c r="F9" s="20">
        <f t="shared" si="2"/>
        <v>3662.95</v>
      </c>
      <c r="G9" s="20">
        <f t="shared" si="2"/>
        <v>8941.7199999999993</v>
      </c>
      <c r="H9" s="20">
        <f t="shared" si="2"/>
        <v>8724.92</v>
      </c>
      <c r="I9" s="20">
        <f t="shared" si="2"/>
        <v>3271.07</v>
      </c>
      <c r="J9" s="20">
        <f t="shared" si="2"/>
        <v>3587.57</v>
      </c>
      <c r="K9" s="20">
        <f t="shared" si="2"/>
        <v>10617.779999999999</v>
      </c>
      <c r="L9" s="20">
        <f t="shared" si="2"/>
        <v>3969.42</v>
      </c>
      <c r="M9" s="20">
        <f t="shared" si="2"/>
        <v>14884.17</v>
      </c>
      <c r="N9" s="20">
        <f t="shared" si="1"/>
        <v>78528.34</v>
      </c>
    </row>
    <row r="10" spans="1:14" ht="40.5" customHeight="1" x14ac:dyDescent="0.35">
      <c r="A10" s="25" t="s">
        <v>20</v>
      </c>
      <c r="B10" s="21">
        <v>6890.42</v>
      </c>
      <c r="C10" s="21">
        <v>4268.92</v>
      </c>
      <c r="D10" s="21">
        <v>3478.92</v>
      </c>
      <c r="E10" s="21">
        <v>2475.42</v>
      </c>
      <c r="F10" s="21">
        <v>2475.42</v>
      </c>
      <c r="G10" s="21">
        <v>5894.42</v>
      </c>
      <c r="H10" s="21">
        <v>2158.92</v>
      </c>
      <c r="I10" s="21">
        <v>2475.42</v>
      </c>
      <c r="J10" s="21">
        <v>2791.92</v>
      </c>
      <c r="K10" s="21">
        <v>4497.17</v>
      </c>
      <c r="L10" s="21">
        <v>2158.92</v>
      </c>
      <c r="M10" s="21">
        <v>7356.92</v>
      </c>
      <c r="N10" s="20">
        <f t="shared" si="1"/>
        <v>46922.789999999986</v>
      </c>
    </row>
    <row r="11" spans="1:14" ht="45.75" customHeight="1" x14ac:dyDescent="0.35">
      <c r="A11" s="25" t="s">
        <v>21</v>
      </c>
      <c r="B11" s="22">
        <v>949.5</v>
      </c>
      <c r="C11" s="21"/>
      <c r="D11" s="21"/>
      <c r="E11" s="21"/>
      <c r="F11" s="21"/>
      <c r="G11" s="21">
        <v>1266</v>
      </c>
      <c r="H11" s="21">
        <v>633</v>
      </c>
      <c r="I11" s="21"/>
      <c r="J11" s="21"/>
      <c r="K11" s="21"/>
      <c r="L11" s="21"/>
      <c r="M11" s="21">
        <v>633</v>
      </c>
      <c r="N11" s="20">
        <f t="shared" si="1"/>
        <v>3481.5</v>
      </c>
    </row>
    <row r="12" spans="1:14" ht="45.75" customHeight="1" x14ac:dyDescent="0.35">
      <c r="A12" s="31" t="s">
        <v>33</v>
      </c>
      <c r="B12" s="22"/>
      <c r="C12" s="21">
        <v>620.5</v>
      </c>
      <c r="D12" s="21"/>
      <c r="E12" s="21"/>
      <c r="F12" s="21"/>
      <c r="G12" s="21"/>
      <c r="H12" s="21">
        <v>5933</v>
      </c>
      <c r="I12" s="21"/>
      <c r="J12" s="21"/>
      <c r="K12" s="21">
        <v>1964.25</v>
      </c>
      <c r="L12" s="21">
        <v>1810.5</v>
      </c>
      <c r="M12" s="21">
        <v>6894.25</v>
      </c>
      <c r="N12" s="20">
        <f t="shared" si="1"/>
        <v>17222.5</v>
      </c>
    </row>
    <row r="13" spans="1:14" ht="21.75" customHeight="1" x14ac:dyDescent="0.35">
      <c r="A13" s="25" t="s">
        <v>22</v>
      </c>
      <c r="B13" s="21">
        <v>1591.29</v>
      </c>
      <c r="C13" s="21"/>
      <c r="D13" s="21">
        <v>593.77</v>
      </c>
      <c r="E13" s="21"/>
      <c r="F13" s="21">
        <v>1187.53</v>
      </c>
      <c r="G13" s="21">
        <v>1781.3</v>
      </c>
      <c r="H13" s="21"/>
      <c r="I13" s="21">
        <v>795.65</v>
      </c>
      <c r="J13" s="21">
        <v>795.65</v>
      </c>
      <c r="K13" s="21">
        <v>4156.3599999999997</v>
      </c>
      <c r="L13" s="21"/>
      <c r="M13" s="21"/>
      <c r="N13" s="21">
        <f t="shared" si="1"/>
        <v>10901.55</v>
      </c>
    </row>
    <row r="14" spans="1:14" ht="23.25" customHeight="1" x14ac:dyDescent="0.35">
      <c r="A14" s="26" t="s">
        <v>23</v>
      </c>
      <c r="B14" s="20">
        <f>B15+B16+B17</f>
        <v>6016</v>
      </c>
      <c r="C14" s="20">
        <f t="shared" ref="C14:N14" si="3">C15+C16+C17</f>
        <v>0</v>
      </c>
      <c r="D14" s="20">
        <f t="shared" si="3"/>
        <v>0</v>
      </c>
      <c r="E14" s="20">
        <f t="shared" si="3"/>
        <v>0</v>
      </c>
      <c r="F14" s="20">
        <f t="shared" si="3"/>
        <v>0</v>
      </c>
      <c r="G14" s="20">
        <f t="shared" si="3"/>
        <v>0</v>
      </c>
      <c r="H14" s="20">
        <f t="shared" si="3"/>
        <v>0</v>
      </c>
      <c r="I14" s="20">
        <f t="shared" si="3"/>
        <v>0</v>
      </c>
      <c r="J14" s="20">
        <f t="shared" si="3"/>
        <v>0</v>
      </c>
      <c r="K14" s="20">
        <f t="shared" si="3"/>
        <v>12900</v>
      </c>
      <c r="L14" s="20">
        <f t="shared" si="3"/>
        <v>0</v>
      </c>
      <c r="M14" s="20">
        <f t="shared" si="3"/>
        <v>0</v>
      </c>
      <c r="N14" s="20">
        <f t="shared" si="3"/>
        <v>18916</v>
      </c>
    </row>
    <row r="15" spans="1:14" ht="42" customHeight="1" x14ac:dyDescent="0.35">
      <c r="A15" s="25" t="s">
        <v>24</v>
      </c>
      <c r="B15" s="21">
        <v>6016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6016</v>
      </c>
    </row>
    <row r="16" spans="1:14" ht="40.5" customHeight="1" x14ac:dyDescent="0.35">
      <c r="A16" s="25" t="s">
        <v>25</v>
      </c>
      <c r="B16" s="21"/>
      <c r="C16" s="21"/>
      <c r="D16" s="21"/>
      <c r="E16" s="21"/>
      <c r="F16" s="21"/>
      <c r="G16" s="21"/>
      <c r="H16" s="21"/>
      <c r="I16" s="21"/>
      <c r="J16" s="21"/>
      <c r="K16" s="21">
        <v>12900</v>
      </c>
      <c r="L16" s="21"/>
      <c r="M16" s="21"/>
      <c r="N16" s="21">
        <f t="shared" si="1"/>
        <v>12900</v>
      </c>
    </row>
    <row r="17" spans="1:14" ht="40.5" customHeight="1" x14ac:dyDescent="0.35">
      <c r="A17" s="31" t="s">
        <v>34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1"/>
        <v>0</v>
      </c>
    </row>
    <row r="18" spans="1:14" ht="40.5" customHeight="1" x14ac:dyDescent="0.35">
      <c r="A18" s="35" t="s">
        <v>50</v>
      </c>
      <c r="B18" s="21"/>
      <c r="C18" s="21"/>
      <c r="D18" s="21"/>
      <c r="E18" s="21"/>
      <c r="F18" s="21"/>
      <c r="G18" s="21"/>
      <c r="H18" s="21">
        <f>4935.3+3775</f>
        <v>8710.2999999999993</v>
      </c>
      <c r="I18" s="21"/>
      <c r="J18" s="21"/>
      <c r="K18" s="21"/>
      <c r="L18" s="21">
        <v>4711</v>
      </c>
      <c r="M18" s="21"/>
      <c r="N18" s="20">
        <f t="shared" si="1"/>
        <v>13421.3</v>
      </c>
    </row>
    <row r="19" spans="1:14" ht="40.5" customHeight="1" x14ac:dyDescent="0.35">
      <c r="A19" s="26" t="s">
        <v>53</v>
      </c>
      <c r="B19" s="20">
        <f>B20+B21+B22</f>
        <v>2310.3000000000002</v>
      </c>
      <c r="C19" s="20">
        <f t="shared" ref="C19:N19" si="4">C20+C21+C22</f>
        <v>2721.37</v>
      </c>
      <c r="D19" s="20">
        <f t="shared" si="4"/>
        <v>4629.84</v>
      </c>
      <c r="E19" s="20">
        <f t="shared" si="4"/>
        <v>-3013.75</v>
      </c>
      <c r="F19" s="20">
        <f t="shared" si="4"/>
        <v>8002.74</v>
      </c>
      <c r="G19" s="20">
        <f t="shared" si="4"/>
        <v>2432.31</v>
      </c>
      <c r="H19" s="20">
        <f t="shared" si="4"/>
        <v>-101.04999999999995</v>
      </c>
      <c r="I19" s="20">
        <f t="shared" si="4"/>
        <v>591.64000000000033</v>
      </c>
      <c r="J19" s="20">
        <f t="shared" si="4"/>
        <v>787.08999999999992</v>
      </c>
      <c r="K19" s="20">
        <f t="shared" si="4"/>
        <v>5087.83</v>
      </c>
      <c r="L19" s="20">
        <f t="shared" si="4"/>
        <v>-8312.19</v>
      </c>
      <c r="M19" s="20">
        <f t="shared" si="4"/>
        <v>4941.79</v>
      </c>
      <c r="N19" s="20">
        <f t="shared" si="4"/>
        <v>20077.919999999995</v>
      </c>
    </row>
    <row r="20" spans="1:14" ht="40.5" customHeight="1" x14ac:dyDescent="0.35">
      <c r="A20" s="25" t="s">
        <v>54</v>
      </c>
      <c r="B20" s="21">
        <v>-1161.03</v>
      </c>
      <c r="C20" s="21">
        <v>595.4</v>
      </c>
      <c r="D20" s="21">
        <v>-119.08</v>
      </c>
      <c r="E20" s="21">
        <v>148.85</v>
      </c>
      <c r="F20" s="21">
        <v>5477.68</v>
      </c>
      <c r="G20" s="21">
        <v>416.78</v>
      </c>
      <c r="H20" s="21">
        <v>-1012.18</v>
      </c>
      <c r="I20" s="21">
        <v>-2500.6799999999998</v>
      </c>
      <c r="J20" s="21">
        <v>89.31</v>
      </c>
      <c r="K20" s="21">
        <v>208.39</v>
      </c>
      <c r="L20" s="21">
        <v>-7978.36</v>
      </c>
      <c r="M20" s="21">
        <v>1101.49</v>
      </c>
      <c r="N20" s="21">
        <f t="shared" ref="N20:N22" si="5">SUM(B20:M20)</f>
        <v>-4733.43</v>
      </c>
    </row>
    <row r="21" spans="1:14" ht="40.5" customHeight="1" x14ac:dyDescent="0.35">
      <c r="A21" s="25" t="s">
        <v>55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>
        <f t="shared" si="5"/>
        <v>0</v>
      </c>
    </row>
    <row r="22" spans="1:14" ht="40.5" customHeight="1" x14ac:dyDescent="0.35">
      <c r="A22" s="31" t="s">
        <v>56</v>
      </c>
      <c r="B22" s="21">
        <v>3471.33</v>
      </c>
      <c r="C22" s="21">
        <v>2125.9699999999998</v>
      </c>
      <c r="D22" s="21">
        <v>4748.92</v>
      </c>
      <c r="E22" s="21">
        <v>-3162.6</v>
      </c>
      <c r="F22" s="21">
        <v>2525.06</v>
      </c>
      <c r="G22" s="21">
        <v>2015.53</v>
      </c>
      <c r="H22" s="21">
        <v>911.13</v>
      </c>
      <c r="I22" s="21">
        <v>3092.32</v>
      </c>
      <c r="J22" s="21">
        <v>697.78</v>
      </c>
      <c r="K22" s="21">
        <v>4879.4399999999996</v>
      </c>
      <c r="L22" s="21">
        <v>-333.83</v>
      </c>
      <c r="M22" s="21">
        <v>3840.3</v>
      </c>
      <c r="N22" s="21">
        <f t="shared" si="5"/>
        <v>24811.349999999995</v>
      </c>
    </row>
    <row r="23" spans="1:14" ht="39.75" customHeight="1" x14ac:dyDescent="0.35">
      <c r="A23" s="26" t="s">
        <v>58</v>
      </c>
      <c r="B23" s="20">
        <v>10744.97</v>
      </c>
      <c r="C23" s="20">
        <v>10744.97</v>
      </c>
      <c r="D23" s="20">
        <v>10744.97</v>
      </c>
      <c r="E23" s="20">
        <v>10744.97</v>
      </c>
      <c r="F23" s="20">
        <v>10744.97</v>
      </c>
      <c r="G23" s="20">
        <v>10744.97</v>
      </c>
      <c r="H23" s="20">
        <v>10744.97</v>
      </c>
      <c r="I23" s="20">
        <v>10744.97</v>
      </c>
      <c r="J23" s="20">
        <v>10744.97</v>
      </c>
      <c r="K23" s="20">
        <v>10744.97</v>
      </c>
      <c r="L23" s="20">
        <v>10744.97</v>
      </c>
      <c r="M23" s="20">
        <v>10744.97</v>
      </c>
      <c r="N23" s="20">
        <f t="shared" si="1"/>
        <v>128939.64</v>
      </c>
    </row>
    <row r="24" spans="1:14" ht="22.5" customHeight="1" x14ac:dyDescent="0.35">
      <c r="A24" s="26" t="s">
        <v>26</v>
      </c>
      <c r="B24" s="20">
        <f>B4+B9+B14+B18+B23+B19</f>
        <v>48094.600000000006</v>
      </c>
      <c r="C24" s="20">
        <f t="shared" ref="C24:N24" si="6">C4+C9+C14+C18+C23+C19</f>
        <v>37947.880000000005</v>
      </c>
      <c r="D24" s="20">
        <f t="shared" si="6"/>
        <v>41167.619999999995</v>
      </c>
      <c r="E24" s="20">
        <f t="shared" si="6"/>
        <v>29798.760000000002</v>
      </c>
      <c r="F24" s="20">
        <f t="shared" si="6"/>
        <v>42002.78</v>
      </c>
      <c r="G24" s="20">
        <f t="shared" si="6"/>
        <v>41711.120000000003</v>
      </c>
      <c r="H24" s="20">
        <f t="shared" si="6"/>
        <v>47671.259999999995</v>
      </c>
      <c r="I24" s="20">
        <f t="shared" si="6"/>
        <v>34199.800000000003</v>
      </c>
      <c r="J24" s="20">
        <f t="shared" si="6"/>
        <v>34711.75</v>
      </c>
      <c r="K24" s="20">
        <f t="shared" si="6"/>
        <v>58942.700000000004</v>
      </c>
      <c r="L24" s="20">
        <f>L4+L9+L14+L18+L23+L19</f>
        <v>30705.32</v>
      </c>
      <c r="M24" s="20">
        <f t="shared" si="6"/>
        <v>50163.05</v>
      </c>
      <c r="N24" s="20">
        <f t="shared" si="6"/>
        <v>497116.64</v>
      </c>
    </row>
    <row r="25" spans="1:14" ht="15.75" x14ac:dyDescent="0.25">
      <c r="A25" s="74" t="s">
        <v>59</v>
      </c>
      <c r="B25" s="74"/>
      <c r="C25" s="74"/>
      <c r="D25" s="27"/>
      <c r="E25" s="27"/>
      <c r="F25" s="27"/>
      <c r="G25" s="27"/>
      <c r="H25" s="27"/>
      <c r="I25" s="27"/>
      <c r="J25" s="27"/>
      <c r="K25" s="27"/>
      <c r="L25" s="75" t="s">
        <v>30</v>
      </c>
      <c r="M25" s="75"/>
      <c r="N25" s="75"/>
    </row>
    <row r="26" spans="1:14" ht="15.75" x14ac:dyDescent="0.25">
      <c r="A26" s="28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4" ht="15.75" x14ac:dyDescent="0.25">
      <c r="A27" s="74" t="s">
        <v>28</v>
      </c>
      <c r="B27" s="74"/>
      <c r="C27" s="74"/>
      <c r="D27" s="27"/>
      <c r="E27" s="27"/>
      <c r="F27" s="27"/>
      <c r="G27" s="27"/>
      <c r="H27" s="27"/>
      <c r="I27" s="27"/>
      <c r="J27" s="27"/>
      <c r="K27" s="27"/>
      <c r="L27" s="75" t="s">
        <v>38</v>
      </c>
      <c r="M27" s="75"/>
      <c r="N27" s="7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1" sqref="C11"/>
    </sheetView>
  </sheetViews>
  <sheetFormatPr defaultRowHeight="15" x14ac:dyDescent="0.25"/>
  <cols>
    <col min="1" max="1" width="4" customWidth="1"/>
    <col min="2" max="2" width="7.140625" customWidth="1"/>
    <col min="3" max="3" width="48.140625" customWidth="1"/>
    <col min="4" max="4" width="9.42578125" customWidth="1"/>
    <col min="5" max="5" width="17.85546875" customWidth="1"/>
  </cols>
  <sheetData>
    <row r="1" spans="1:5" x14ac:dyDescent="0.25">
      <c r="B1" s="5" t="s">
        <v>52</v>
      </c>
      <c r="C1" s="5"/>
    </row>
    <row r="2" spans="1:5" x14ac:dyDescent="0.25">
      <c r="C2" t="s">
        <v>48</v>
      </c>
    </row>
    <row r="3" spans="1:5" x14ac:dyDescent="0.25">
      <c r="B3" t="s">
        <v>40</v>
      </c>
    </row>
    <row r="4" spans="1:5" x14ac:dyDescent="0.25">
      <c r="A4" s="32" t="s">
        <v>41</v>
      </c>
      <c r="B4" s="32" t="s">
        <v>41</v>
      </c>
      <c r="C4" s="32"/>
      <c r="D4" s="32" t="s">
        <v>51</v>
      </c>
      <c r="E4" s="32" t="s">
        <v>42</v>
      </c>
    </row>
    <row r="5" spans="1:5" x14ac:dyDescent="0.25">
      <c r="A5" s="33" t="s">
        <v>43</v>
      </c>
      <c r="B5" s="33" t="s">
        <v>44</v>
      </c>
      <c r="C5" s="33" t="s">
        <v>45</v>
      </c>
      <c r="D5" s="33" t="s">
        <v>46</v>
      </c>
      <c r="E5" s="33" t="s">
        <v>47</v>
      </c>
    </row>
    <row r="6" spans="1:5" x14ac:dyDescent="0.25">
      <c r="A6" s="14">
        <v>1</v>
      </c>
      <c r="B6" s="14"/>
      <c r="C6" s="14"/>
      <c r="D6" s="34"/>
      <c r="E6" s="14"/>
    </row>
    <row r="7" spans="1:5" x14ac:dyDescent="0.25">
      <c r="A7" s="14">
        <v>2</v>
      </c>
      <c r="B7" s="14"/>
      <c r="C7" s="14"/>
      <c r="D7" s="34"/>
      <c r="E7" s="14"/>
    </row>
    <row r="8" spans="1:5" x14ac:dyDescent="0.25">
      <c r="A8" s="14">
        <v>3</v>
      </c>
      <c r="B8" s="14"/>
      <c r="C8" s="14"/>
      <c r="D8" s="34"/>
      <c r="E8" s="14"/>
    </row>
    <row r="9" spans="1:5" x14ac:dyDescent="0.25">
      <c r="A9" s="14">
        <v>4</v>
      </c>
      <c r="B9" s="14"/>
      <c r="C9" s="14"/>
      <c r="D9" s="34"/>
      <c r="E9" s="14"/>
    </row>
    <row r="10" spans="1:5" x14ac:dyDescent="0.25">
      <c r="A10" s="14">
        <v>5</v>
      </c>
      <c r="B10" s="14"/>
      <c r="C10" s="14"/>
      <c r="D10" s="34"/>
      <c r="E10" s="14"/>
    </row>
    <row r="11" spans="1:5" x14ac:dyDescent="0.25">
      <c r="A11" s="14">
        <v>6</v>
      </c>
      <c r="B11" s="14"/>
      <c r="C11" s="14"/>
      <c r="D11" s="34"/>
      <c r="E11" s="14"/>
    </row>
    <row r="12" spans="1:5" x14ac:dyDescent="0.25">
      <c r="A12" s="14">
        <v>7</v>
      </c>
      <c r="B12" s="14"/>
      <c r="C12" s="14"/>
      <c r="D12" s="34"/>
      <c r="E12" s="14"/>
    </row>
    <row r="13" spans="1:5" x14ac:dyDescent="0.25">
      <c r="A13" s="14">
        <v>8</v>
      </c>
      <c r="B13" s="14"/>
      <c r="C13" s="14"/>
      <c r="D13" s="34"/>
      <c r="E13" s="14"/>
    </row>
    <row r="14" spans="1:5" x14ac:dyDescent="0.25">
      <c r="A14" s="14">
        <v>9</v>
      </c>
      <c r="B14" s="14"/>
      <c r="C14" s="14"/>
      <c r="D14" s="34"/>
      <c r="E14" s="14"/>
    </row>
    <row r="15" spans="1:5" x14ac:dyDescent="0.25">
      <c r="A15" s="14">
        <v>10</v>
      </c>
      <c r="B15" s="14"/>
      <c r="C15" s="14"/>
      <c r="D15" s="34"/>
      <c r="E15" s="14"/>
    </row>
    <row r="16" spans="1:5" x14ac:dyDescent="0.25">
      <c r="A16" s="14">
        <v>11</v>
      </c>
      <c r="B16" s="14"/>
      <c r="C16" s="14"/>
      <c r="D16" s="34"/>
      <c r="E16" s="14"/>
    </row>
    <row r="17" spans="1:5" x14ac:dyDescent="0.25">
      <c r="A17" s="14">
        <v>12</v>
      </c>
      <c r="B17" s="14"/>
      <c r="C17" s="14"/>
      <c r="D17" s="34"/>
      <c r="E17" s="14"/>
    </row>
    <row r="18" spans="1:5" x14ac:dyDescent="0.25">
      <c r="A18" s="14">
        <v>13</v>
      </c>
      <c r="B18" s="14"/>
      <c r="C18" s="14"/>
      <c r="D18" s="34"/>
      <c r="E18" s="14"/>
    </row>
    <row r="19" spans="1:5" x14ac:dyDescent="0.25">
      <c r="A19" s="14">
        <v>14</v>
      </c>
      <c r="B19" s="14"/>
      <c r="C19" s="14"/>
      <c r="D19" s="34"/>
      <c r="E19" s="14"/>
    </row>
    <row r="20" spans="1:5" x14ac:dyDescent="0.25">
      <c r="A20" s="14">
        <v>15</v>
      </c>
      <c r="B20" s="14"/>
      <c r="C20" s="14"/>
      <c r="D20" s="34"/>
      <c r="E20" s="14"/>
    </row>
    <row r="21" spans="1:5" x14ac:dyDescent="0.25">
      <c r="A21" s="14">
        <v>16</v>
      </c>
      <c r="B21" s="14"/>
      <c r="C21" s="14"/>
      <c r="D21" s="34"/>
      <c r="E21" s="14"/>
    </row>
    <row r="22" spans="1:5" x14ac:dyDescent="0.25">
      <c r="A22" s="14">
        <v>17</v>
      </c>
      <c r="B22" s="14"/>
      <c r="C22" s="14"/>
      <c r="D22" s="34"/>
      <c r="E22" s="14"/>
    </row>
    <row r="23" spans="1:5" x14ac:dyDescent="0.25">
      <c r="A23" s="14">
        <v>18</v>
      </c>
      <c r="B23" s="14"/>
      <c r="C23" s="14"/>
      <c r="D23" s="34"/>
      <c r="E23" s="14"/>
    </row>
    <row r="24" spans="1:5" x14ac:dyDescent="0.25">
      <c r="A24" s="14">
        <v>19</v>
      </c>
      <c r="B24" s="14"/>
      <c r="C24" s="14"/>
      <c r="D24" s="34"/>
      <c r="E24" s="14"/>
    </row>
    <row r="25" spans="1:5" x14ac:dyDescent="0.25">
      <c r="A25" s="14">
        <v>20</v>
      </c>
      <c r="B25" s="14"/>
      <c r="C25" s="14"/>
      <c r="D25" s="34"/>
      <c r="E25" s="14"/>
    </row>
    <row r="26" spans="1:5" x14ac:dyDescent="0.25">
      <c r="A26" s="14">
        <v>21</v>
      </c>
      <c r="B26" s="14"/>
      <c r="C26" s="14"/>
      <c r="D26" s="34"/>
      <c r="E26" s="14"/>
    </row>
    <row r="27" spans="1:5" x14ac:dyDescent="0.25">
      <c r="A27" s="14">
        <v>22</v>
      </c>
      <c r="B27" s="14"/>
      <c r="C27" s="14"/>
      <c r="D27" s="34"/>
      <c r="E27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B10" sqref="B10:C10"/>
    </sheetView>
  </sheetViews>
  <sheetFormatPr defaultRowHeight="15" x14ac:dyDescent="0.25"/>
  <cols>
    <col min="1" max="1" width="6.140625" customWidth="1"/>
    <col min="2" max="2" width="55.5703125" customWidth="1"/>
    <col min="3" max="4" width="12.42578125" customWidth="1"/>
  </cols>
  <sheetData>
    <row r="1" spans="1:4" ht="15.75" x14ac:dyDescent="0.25">
      <c r="A1" s="1"/>
      <c r="B1" s="72" t="s">
        <v>71</v>
      </c>
      <c r="C1" s="72"/>
      <c r="D1" s="72"/>
    </row>
    <row r="2" spans="1:4" ht="15.75" x14ac:dyDescent="0.25">
      <c r="A2" s="6"/>
      <c r="B2" s="71" t="s">
        <v>32</v>
      </c>
      <c r="C2" s="71"/>
      <c r="D2" s="71"/>
    </row>
    <row r="3" spans="1:4" ht="15.75" x14ac:dyDescent="0.25">
      <c r="A3" s="6"/>
      <c r="B3" s="72" t="s">
        <v>49</v>
      </c>
      <c r="C3" s="72"/>
      <c r="D3" s="72"/>
    </row>
    <row r="4" spans="1:4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47"/>
      <c r="B5" s="39" t="s">
        <v>11</v>
      </c>
      <c r="C5" s="48"/>
      <c r="D5" s="47"/>
    </row>
    <row r="6" spans="1:4" x14ac:dyDescent="0.25">
      <c r="A6" s="38">
        <v>1</v>
      </c>
      <c r="B6" s="38" t="s">
        <v>90</v>
      </c>
      <c r="C6" s="38">
        <f>2892+964+1079.3</f>
        <v>4935.3</v>
      </c>
      <c r="D6" s="39"/>
    </row>
    <row r="7" spans="1:4" x14ac:dyDescent="0.25">
      <c r="A7" s="38">
        <v>2</v>
      </c>
      <c r="B7" s="38" t="s">
        <v>91</v>
      </c>
      <c r="C7" s="39">
        <v>3775</v>
      </c>
      <c r="D7" s="39"/>
    </row>
    <row r="8" spans="1:4" x14ac:dyDescent="0.25">
      <c r="A8" s="42"/>
      <c r="B8" s="42" t="s">
        <v>87</v>
      </c>
      <c r="C8" s="42">
        <f>SUM(C6:C7)</f>
        <v>8710.2999999999993</v>
      </c>
      <c r="D8" s="42">
        <f>C8</f>
        <v>8710.2999999999993</v>
      </c>
    </row>
    <row r="9" spans="1:4" x14ac:dyDescent="0.25">
      <c r="A9" s="40"/>
      <c r="B9" s="39" t="s">
        <v>15</v>
      </c>
      <c r="C9" s="40"/>
      <c r="D9" s="40"/>
    </row>
    <row r="10" spans="1:4" x14ac:dyDescent="0.25">
      <c r="A10" s="40">
        <v>1</v>
      </c>
      <c r="B10" s="38" t="s">
        <v>103</v>
      </c>
      <c r="C10" s="42">
        <v>4711</v>
      </c>
      <c r="D10" s="42">
        <f>C10+D8</f>
        <v>13421.3</v>
      </c>
    </row>
    <row r="11" spans="1:4" x14ac:dyDescent="0.25">
      <c r="A11" s="40"/>
      <c r="B11" s="39"/>
      <c r="C11" s="40"/>
      <c r="D11" s="42"/>
    </row>
    <row r="12" spans="1:4" x14ac:dyDescent="0.25">
      <c r="A12" s="40"/>
      <c r="B12" s="38"/>
      <c r="C12" s="40"/>
      <c r="D12" s="42"/>
    </row>
    <row r="13" spans="1:4" x14ac:dyDescent="0.25">
      <c r="A13" s="40"/>
      <c r="B13" s="38"/>
      <c r="C13" s="40"/>
      <c r="D13" s="42"/>
    </row>
    <row r="14" spans="1:4" x14ac:dyDescent="0.25">
      <c r="A14" s="40"/>
      <c r="B14" s="39"/>
      <c r="C14" s="42"/>
      <c r="D14" s="42"/>
    </row>
    <row r="15" spans="1:4" x14ac:dyDescent="0.25">
      <c r="A15" s="40"/>
      <c r="B15" s="39"/>
      <c r="C15" s="40"/>
      <c r="D15" s="42"/>
    </row>
    <row r="16" spans="1:4" x14ac:dyDescent="0.25">
      <c r="A16" s="40"/>
      <c r="B16" s="38"/>
      <c r="C16" s="40"/>
      <c r="D16" s="42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8"/>
      <c r="C18" s="40"/>
      <c r="D18" s="40"/>
    </row>
    <row r="19" spans="1:4" x14ac:dyDescent="0.25">
      <c r="A19" s="40"/>
      <c r="B19" s="39"/>
      <c r="C19" s="42"/>
      <c r="D19" s="42"/>
    </row>
    <row r="20" spans="1:4" x14ac:dyDescent="0.25">
      <c r="A20" s="40"/>
      <c r="B20" s="39"/>
      <c r="C20" s="42"/>
      <c r="D20" s="42"/>
    </row>
    <row r="21" spans="1:4" x14ac:dyDescent="0.25">
      <c r="A21" s="40"/>
      <c r="B21" s="38"/>
      <c r="C21" s="40"/>
      <c r="D21" s="42"/>
    </row>
    <row r="22" spans="1:4" x14ac:dyDescent="0.25">
      <c r="A22" s="40"/>
      <c r="B22" s="39"/>
      <c r="C22" s="40"/>
      <c r="D22" s="40"/>
    </row>
    <row r="23" spans="1:4" x14ac:dyDescent="0.25">
      <c r="A23" s="40"/>
      <c r="B23" s="38"/>
      <c r="C23" s="42"/>
      <c r="D23" s="42"/>
    </row>
    <row r="24" spans="1:4" x14ac:dyDescent="0.25">
      <c r="A24" s="40"/>
      <c r="B24" s="43"/>
      <c r="C24" s="40"/>
      <c r="D24" s="40"/>
    </row>
    <row r="25" spans="1:4" x14ac:dyDescent="0.25">
      <c r="A25" s="40"/>
      <c r="B25" s="41"/>
      <c r="C25" s="40"/>
      <c r="D25" s="42"/>
    </row>
    <row r="26" spans="1:4" x14ac:dyDescent="0.25">
      <c r="A26" s="40"/>
      <c r="B26" s="43"/>
      <c r="C26" s="42"/>
      <c r="D26" s="42"/>
    </row>
    <row r="27" spans="1:4" x14ac:dyDescent="0.25">
      <c r="A27" s="40"/>
      <c r="B27" s="43"/>
      <c r="C27" s="40"/>
      <c r="D27" s="40"/>
    </row>
    <row r="28" spans="1:4" x14ac:dyDescent="0.25">
      <c r="A28" s="40"/>
      <c r="B28" s="41"/>
      <c r="C28" s="40"/>
      <c r="D28" s="40"/>
    </row>
    <row r="29" spans="1:4" x14ac:dyDescent="0.25">
      <c r="A29" s="40"/>
      <c r="B29" s="43"/>
      <c r="C29" s="42"/>
      <c r="D29" s="42"/>
    </row>
    <row r="30" spans="1:4" x14ac:dyDescent="0.25">
      <c r="A30" s="40"/>
      <c r="B30" s="43"/>
      <c r="C30" s="40"/>
      <c r="D30" s="40"/>
    </row>
    <row r="31" spans="1:4" x14ac:dyDescent="0.25">
      <c r="A31" s="40"/>
      <c r="B31" s="41"/>
      <c r="C31" s="40"/>
      <c r="D31" s="42"/>
    </row>
    <row r="32" spans="1:4" x14ac:dyDescent="0.25">
      <c r="A32" s="40"/>
      <c r="B32" s="43"/>
      <c r="C32" s="42"/>
      <c r="D32" s="42"/>
    </row>
    <row r="33" spans="1:4" x14ac:dyDescent="0.25">
      <c r="A33" s="40"/>
      <c r="B33" s="41"/>
      <c r="C33" s="40"/>
      <c r="D33" s="40"/>
    </row>
    <row r="34" spans="1:4" x14ac:dyDescent="0.25">
      <c r="A34" s="40"/>
      <c r="B34" s="43"/>
      <c r="C34" s="42"/>
      <c r="D34" s="42"/>
    </row>
    <row r="35" spans="1:4" x14ac:dyDescent="0.25">
      <c r="A35" s="44"/>
      <c r="B35" s="44"/>
      <c r="C35" s="44"/>
      <c r="D35" s="4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2017-04-06T04:00:44Z</cp:lastPrinted>
  <dcterms:created xsi:type="dcterms:W3CDTF">2011-07-25T05:21:17Z</dcterms:created>
  <dcterms:modified xsi:type="dcterms:W3CDTF">2022-01-20T08:48:24Z</dcterms:modified>
</cp:coreProperties>
</file>