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5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 жителей" sheetId="8" r:id="rId8"/>
    <sheet name="Допол.раб." sheetId="9" r:id="rId9"/>
    <sheet name="Лист1" sheetId="10" r:id="rId10"/>
  </sheets>
  <calcPr calcId="145621"/>
</workbook>
</file>

<file path=xl/calcChain.xml><?xml version="1.0" encoding="utf-8"?>
<calcChain xmlns="http://schemas.openxmlformats.org/spreadsheetml/2006/main">
  <c r="D20" i="4" l="1"/>
  <c r="C20" i="4"/>
  <c r="D44" i="6"/>
  <c r="D60" i="1"/>
  <c r="C60" i="1"/>
  <c r="C59" i="1"/>
  <c r="D6" i="7" l="1"/>
  <c r="D16" i="4"/>
  <c r="C16" i="4"/>
  <c r="D42" i="6"/>
  <c r="C42" i="6"/>
  <c r="D20" i="2"/>
  <c r="C20" i="2"/>
  <c r="D53" i="1"/>
  <c r="C53" i="1"/>
  <c r="D12" i="4" l="1"/>
  <c r="D8" i="3"/>
  <c r="D38" i="6"/>
  <c r="C38" i="6"/>
  <c r="C37" i="6"/>
  <c r="C36" i="6"/>
  <c r="D16" i="2"/>
  <c r="D46" i="1"/>
  <c r="D34" i="6" l="1"/>
  <c r="C34" i="6"/>
  <c r="D14" i="2"/>
  <c r="D44" i="1"/>
  <c r="C44" i="1"/>
  <c r="D32" i="6" l="1"/>
  <c r="D40" i="1"/>
  <c r="C40" i="1"/>
  <c r="D6" i="3" l="1"/>
  <c r="H16" i="5"/>
  <c r="D8" i="9" l="1"/>
  <c r="D30" i="6"/>
  <c r="C30" i="6"/>
  <c r="D12" i="2"/>
  <c r="D6" i="9"/>
  <c r="D26" i="6"/>
  <c r="D34" i="1"/>
  <c r="D24" i="6" l="1"/>
  <c r="D32" i="1"/>
  <c r="D22" i="6" l="1"/>
  <c r="C22" i="6"/>
  <c r="D10" i="2"/>
  <c r="C30" i="1"/>
  <c r="D10" i="4" l="1"/>
  <c r="C10" i="4"/>
  <c r="D17" i="6"/>
  <c r="C17" i="6"/>
  <c r="D8" i="2"/>
  <c r="D24" i="1"/>
  <c r="C24" i="1"/>
  <c r="D13" i="6" l="1"/>
  <c r="C13" i="6"/>
  <c r="D15" i="1"/>
  <c r="C15" i="1"/>
  <c r="D6" i="4" l="1"/>
  <c r="D6" i="6" l="1"/>
  <c r="D6" i="2"/>
  <c r="D10" i="1"/>
  <c r="C10" i="1"/>
  <c r="N18" i="5" l="1"/>
  <c r="E4" i="5"/>
  <c r="M4" i="5"/>
  <c r="L4" i="5"/>
  <c r="K4" i="5"/>
  <c r="J4" i="5"/>
  <c r="I4" i="5"/>
  <c r="H4" i="5"/>
  <c r="G4" i="5"/>
  <c r="F4" i="5"/>
  <c r="D4" i="5"/>
  <c r="C4" i="5"/>
  <c r="B4" i="5"/>
  <c r="B9" i="5"/>
  <c r="B14" i="5"/>
  <c r="L14" i="5"/>
  <c r="K19" i="5"/>
  <c r="J19" i="5"/>
  <c r="M9" i="5"/>
  <c r="L9" i="5"/>
  <c r="K9" i="5"/>
  <c r="J9" i="5"/>
  <c r="I9" i="5"/>
  <c r="H9" i="5"/>
  <c r="G9" i="5"/>
  <c r="F9" i="5"/>
  <c r="E9" i="5"/>
  <c r="D9" i="5"/>
  <c r="C9" i="5"/>
  <c r="N22" i="5"/>
  <c r="N21" i="5"/>
  <c r="N20" i="5"/>
  <c r="M19" i="5"/>
  <c r="L19" i="5"/>
  <c r="I19" i="5"/>
  <c r="H19" i="5"/>
  <c r="G19" i="5"/>
  <c r="F19" i="5"/>
  <c r="E19" i="5"/>
  <c r="D19" i="5"/>
  <c r="C19" i="5"/>
  <c r="B19" i="5"/>
  <c r="N17" i="5"/>
  <c r="N12" i="5"/>
  <c r="N8" i="5"/>
  <c r="M14" i="5"/>
  <c r="K14" i="5"/>
  <c r="J14" i="5"/>
  <c r="I14" i="5"/>
  <c r="H14" i="5"/>
  <c r="G14" i="5"/>
  <c r="F14" i="5"/>
  <c r="E14" i="5"/>
  <c r="D14" i="5"/>
  <c r="C14" i="5"/>
  <c r="L24" i="5" l="1"/>
  <c r="B24" i="5"/>
  <c r="G24" i="5"/>
  <c r="K24" i="5"/>
  <c r="I24" i="5"/>
  <c r="J24" i="5"/>
  <c r="M24" i="5"/>
  <c r="H24" i="5"/>
  <c r="F24" i="5"/>
  <c r="E24" i="5"/>
  <c r="D24" i="5"/>
  <c r="C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<sst xmlns="http://schemas.openxmlformats.org/spreadsheetml/2006/main" count="294" uniqueCount="202">
  <si>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</si>
  <si>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</si>
  <si>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</si>
  <si>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</si>
  <si>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</si>
  <si>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</si>
  <si>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</si>
  <si>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</si>
  <si>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</si>
  <si>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</si>
  <si>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</si>
  <si>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</si>
  <si>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</si>
  <si>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</si>
  <si>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</si>
  <si>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</si>
  <si>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</si>
  <si>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</si>
  <si>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</si>
  <si>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</si>
  <si>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</si>
  <si>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</si>
  <si>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</si>
  <si>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</si>
  <si>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</si>
  <si>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</si>
  <si>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</si>
  <si>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</si>
  <si>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</si>
  <si>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</si>
  <si>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</si>
  <si>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</si>
  <si>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</si>
  <si>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Металлургов,3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</si>
  <si>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</si>
  <si>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</si>
  <si>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</si>
  <si>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</si>
  <si>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</si>
  <si>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</si>
  <si>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</si>
  <si>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</si>
  <si>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</si>
  <si>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</si>
  <si>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</si>
  <si>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</si>
  <si>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</si>
  <si>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</si>
  <si>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</si>
  <si>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3</t>
  </si>
  <si>
    <t xml:space="preserve">                                               Лицевой счёт  2016г</t>
  </si>
  <si>
    <t>Устранить течь с крыши</t>
  </si>
  <si>
    <t>16.02.2016г.</t>
  </si>
  <si>
    <t>Обследовать и отремонтировать крышу</t>
  </si>
  <si>
    <t>17.03.2016г.</t>
  </si>
  <si>
    <t>Отключить насос</t>
  </si>
  <si>
    <t>24.03.16г.</t>
  </si>
  <si>
    <t>О ремонте балкона</t>
  </si>
  <si>
    <t>05.02.2016г.</t>
  </si>
  <si>
    <t>О ремонте козырька над балконом</t>
  </si>
  <si>
    <t>06.04.2016г.</t>
  </si>
  <si>
    <t>08.04.2016г.</t>
  </si>
  <si>
    <t>О ремонте межпанельных швов</t>
  </si>
  <si>
    <t>18.05.2016г.</t>
  </si>
  <si>
    <t>Стар.</t>
  </si>
  <si>
    <t>О ремонте подъездов</t>
  </si>
  <si>
    <t>22.04.2016г.</t>
  </si>
  <si>
    <t>межпанельных швов</t>
  </si>
  <si>
    <t>Разъяснения о выполненных работах по ремонту</t>
  </si>
  <si>
    <t>Течь коллектора (ул.Березовая)</t>
  </si>
  <si>
    <t>27.05.2016г.</t>
  </si>
  <si>
    <t>Дополнительные работы</t>
  </si>
  <si>
    <t>4.Дополнительные работы</t>
  </si>
  <si>
    <t>Выполн. в мае</t>
  </si>
  <si>
    <t>Выполнить ремонт дверных откосов в подъезде</t>
  </si>
  <si>
    <t>05.07.16г.</t>
  </si>
  <si>
    <t>03.08.16г.</t>
  </si>
  <si>
    <t>08.08.16г.</t>
  </si>
  <si>
    <t>О замене канализационного стояка</t>
  </si>
  <si>
    <t>09.08.16г.</t>
  </si>
  <si>
    <t>О замене стояка отопления</t>
  </si>
  <si>
    <t>Заменить канализационную трубу</t>
  </si>
  <si>
    <t>17.10.16г.</t>
  </si>
  <si>
    <t>Отрегулировать работу полотенцесушителей</t>
  </si>
  <si>
    <t>19.10.16г.</t>
  </si>
  <si>
    <t>Подключить насосы в повале (регулировка отоплен.)</t>
  </si>
  <si>
    <t>20.10.16г.</t>
  </si>
  <si>
    <t>О рассрочке платежей по кв.плате</t>
  </si>
  <si>
    <t>21.10.16г.</t>
  </si>
  <si>
    <t>О принятии мер по отоплению (Холодно в квартире)</t>
  </si>
  <si>
    <t>26.10.16г.</t>
  </si>
  <si>
    <t>О подтоплении с вышерасположенной квартиры</t>
  </si>
  <si>
    <t>02.11.16г.</t>
  </si>
  <si>
    <t>Проверить температурный режим</t>
  </si>
  <si>
    <t>07.11.16г.</t>
  </si>
  <si>
    <t>Проверить температурный режим, регул.п/сушителя</t>
  </si>
  <si>
    <t>Жит.</t>
  </si>
  <si>
    <t>Подключить насосы в подвале,закрыть продух вентил.</t>
  </si>
  <si>
    <t>отрегулировать полотенцесушителя кв.81-93,51-63</t>
  </si>
  <si>
    <t>Подъезды №5,6.Подключить под.отопление.</t>
  </si>
  <si>
    <t>23.11.16г.</t>
  </si>
  <si>
    <t>Жалоба на холод в квартире</t>
  </si>
  <si>
    <t>24.11.16г.</t>
  </si>
  <si>
    <t>Письменный ответ на холодные отопит.приборы</t>
  </si>
  <si>
    <t>26.12.16г.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</si>
  <si>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</si>
  <si>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</si>
  <si>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</si>
  <si>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</si>
  <si>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</si>
  <si>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</si>
  <si>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</si>
  <si>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Лицевой счет. Сводный расчет  2021г</t>
  </si>
  <si>
    <t>Лицевой счёт  2021г</t>
  </si>
  <si>
    <t>Замена хомута на стояке ХВС Квартира №43</t>
  </si>
  <si>
    <t>Замена участка трубы на стояке ГВС Подвал</t>
  </si>
  <si>
    <t>Отогрев прочитска водосточных и канализационных труб</t>
  </si>
  <si>
    <t>Обход подвалов на предмет утечек. Замена стояка отопления</t>
  </si>
  <si>
    <t>Итого за январь</t>
  </si>
  <si>
    <t>Уборка снега с подъездных козырьков Подъезд №1-7</t>
  </si>
  <si>
    <t>Ремонт подъездного освещения Подъезд №1  4 этаж</t>
  </si>
  <si>
    <t>Лицевой счёт 2021г</t>
  </si>
  <si>
    <t>Замена стояков отопления на кухне. Квартира №66,71,74,77,80</t>
  </si>
  <si>
    <t xml:space="preserve">Квартира №55 Промывка отопительного прибора </t>
  </si>
  <si>
    <t>Квартира №55 Замена пробки на отопительном приборе</t>
  </si>
  <si>
    <t>Ремонт отопления Квартира №55</t>
  </si>
  <si>
    <t>Итого за февраль</t>
  </si>
  <si>
    <t>Подъезд №3  5 этаж. Ремонт светильника. Замена лампочки и схемы.</t>
  </si>
  <si>
    <t>Подъезд №2  1 этаж. Ремонт светильника. Замена лампочки и схемы.</t>
  </si>
  <si>
    <t>Подъезд №1 с 1-5 этаж. Проверка всего подъезда. Замена лампочки в тамбуре</t>
  </si>
  <si>
    <t>Квартира №44,45,46 Нет света по квартирно с 1-5 этаж. Замена горелых пакетных выключателей и электропроводов в электрощите</t>
  </si>
  <si>
    <t>Подъезд №1 Ремонт светильника. Замена лампочки</t>
  </si>
  <si>
    <t xml:space="preserve">Обход подвалов на предмет утечек. </t>
  </si>
  <si>
    <t>Отогрев сливных водостоков</t>
  </si>
  <si>
    <t>Прочистка канализации в подвале</t>
  </si>
  <si>
    <t>Замена стояка ГВС Квартира №4,8</t>
  </si>
  <si>
    <t>Замена крана на стояке ХВС. Подъезд №2</t>
  </si>
  <si>
    <t>Замена манжета на соединении стояка ХВС Квартира №29</t>
  </si>
  <si>
    <t>Замена соединения на стояке ХВС Квартира №108</t>
  </si>
  <si>
    <t>Итого за март</t>
  </si>
  <si>
    <t>Прочистка венитиляции с квартиры. Квартира №51</t>
  </si>
  <si>
    <t>Ремонт светильников. Замена лампочек и схем. Подъезд №5</t>
  </si>
  <si>
    <t>Замена лампочки в тамбуре Подъезд №1</t>
  </si>
  <si>
    <t>Замена стояков ГВС и ХВС Квартира №29</t>
  </si>
  <si>
    <t>Замена насоса на отоплении</t>
  </si>
  <si>
    <t>Замена вентеля на стояке ГВС в подвале</t>
  </si>
  <si>
    <t>Осмотр подвала на предмет учечек</t>
  </si>
  <si>
    <t>Отключение насосов в ТУ Подъезд №1,2,3,4</t>
  </si>
  <si>
    <t>Итого за апрель</t>
  </si>
  <si>
    <t>Прочистка венитиляции с квартиры. Квартира №29</t>
  </si>
  <si>
    <t>Ремонт светильников. Замена лампочек и схем. Подъезд №7</t>
  </si>
  <si>
    <t>Работы ППР Подъезд №1-3</t>
  </si>
  <si>
    <t>Работы ППР Подъезд №4-7</t>
  </si>
  <si>
    <t>Отключение отопления</t>
  </si>
  <si>
    <t>Ремонт светильников. Замена лампочек и схем</t>
  </si>
  <si>
    <t>Сборка канализационной трубы в подвале</t>
  </si>
  <si>
    <t>Замена лампочки в тамбуре Подъезд №2</t>
  </si>
  <si>
    <t>Покраска ограждений под мусорные баки</t>
  </si>
  <si>
    <t>Демонтаж участка подъездного козырька Подъезд №4</t>
  </si>
  <si>
    <t>Ремонт светильника, замена лампочки схемы и эл.патрона Подъезд №4</t>
  </si>
  <si>
    <t>Итого за июль</t>
  </si>
  <si>
    <t xml:space="preserve">Скос травы на придомовой территории </t>
  </si>
  <si>
    <t>Восстановление балконной плиты Квартира №17</t>
  </si>
  <si>
    <t>Развоздушка полотенцесушителя Квартира №96</t>
  </si>
  <si>
    <t>Осмотр подвала на предмет учечек. Утечек не обнаружено.</t>
  </si>
  <si>
    <t>Ремонт стояка ХВС Квартира №57</t>
  </si>
  <si>
    <t>Замена манжета на соединении центрального стояка канализации Квартира №72</t>
  </si>
  <si>
    <t>Итого за август</t>
  </si>
  <si>
    <t>Ремонт светильника. Замена лампочки и схемы</t>
  </si>
  <si>
    <t>Запуск системы отопления</t>
  </si>
  <si>
    <t>Итого за сентябрь</t>
  </si>
  <si>
    <t>Заливка крыльца и железнение Подъезд №1</t>
  </si>
  <si>
    <t>Ремонт светильников. Замена лампочек и схем Подъезды №5,3,4,2,3,6,7</t>
  </si>
  <si>
    <t>Запуск подъездного отопления</t>
  </si>
  <si>
    <t>Установка замков на вход в подвал</t>
  </si>
  <si>
    <t>Ремонт светильника. Замена лампочки и схемы. Подъезд №6,2</t>
  </si>
  <si>
    <t>Работы ППР. Подъезд№ 1-4, 5-7</t>
  </si>
  <si>
    <t>Итого за октябрь</t>
  </si>
  <si>
    <t>Ремонт межпанельных швов</t>
  </si>
  <si>
    <t>Ремонт первого узла ХВС Подъезд №1</t>
  </si>
  <si>
    <t>Выявление утечки и ремонт стояка ГВС и ХВС Квартира №9,13</t>
  </si>
  <si>
    <t>Развоздушка полотенцесушителя Квартира №55</t>
  </si>
  <si>
    <t>Запуск насосов системы отопления</t>
  </si>
  <si>
    <t>Установка хомута на стояк отопления в подвале</t>
  </si>
  <si>
    <t>Устранение течи стояка ХВс квартира №11</t>
  </si>
  <si>
    <t>Итого за ноябрь</t>
  </si>
  <si>
    <t>Ремонт межпанельных швов Квартира №36</t>
  </si>
  <si>
    <t>Закрытие подвальных слуховых окон</t>
  </si>
  <si>
    <t>Ревизия вводного кабеля Подъезд №1-7</t>
  </si>
  <si>
    <t>Ремонт светильника. Замена лампочек и схем Подъезд №5</t>
  </si>
  <si>
    <t>Замена стояков ГВс и ХВС Квартира №9</t>
  </si>
  <si>
    <t>Замена стояков ГВС и ХВС Квартира №1,5,9,13,17</t>
  </si>
  <si>
    <t>Ремонт предподъездного освещения</t>
  </si>
  <si>
    <t>Ремонт канализации в подвале</t>
  </si>
  <si>
    <t>Устранение течи на стояке ХВС Квартира№11</t>
  </si>
  <si>
    <t>Замена участка трубы на стояке ГВС Квартира №105,108</t>
  </si>
  <si>
    <t>Устранение течи канализации в подвале</t>
  </si>
  <si>
    <t>Ремонт стояка отопления Квартира №7,17</t>
  </si>
  <si>
    <t>Итого за декабрь</t>
  </si>
  <si>
    <t>Замена лампочек и схем Подъезд №1,5</t>
  </si>
  <si>
    <t>Замена общедомового счетчика</t>
  </si>
  <si>
    <t>Замена стояка ГВС Квартира №52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</si>
</sst>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6" fillId="0" borderId="1" xfId="0" applyNumberFormat="1" applyFont="1" applyBorder="1"/>
    <xf numFmtId="2" fontId="6" fillId="2" borderId="1" xfId="0" applyNumberFormat="1" applyFont="1" applyFill="1" applyBorder="1"/>
    <xf numFmtId="0" fontId="0" fillId="0" borderId="1" xfId="0" applyFont="1" applyBorder="1" applyAlignment="1">
      <alignment horizontal="center" wrapText="1"/>
    </xf>
    <xf numFmtId="0" fontId="0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1" xfId="0" applyNumberFormat="1" applyBorder="1"/>
    <xf numFmtId="0" fontId="7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8" fillId="0" borderId="3" xfId="0" applyFont="1" applyBorder="1" applyAlignment="1">
      <alignment wrapText="1"/>
    </xf>
    <xf numFmtId="2" fontId="9" fillId="0" borderId="4" xfId="0" applyNumberFormat="1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1" xfId="0" applyFont="1" applyFill="1" applyBorder="1" applyAlignment="1">
      <alignment wrapText="1"/>
    </xf>
    <xf numFmtId="2" fontId="9" fillId="0" borderId="1" xfId="0" applyNumberFormat="1" applyFont="1" applyBorder="1"/>
    <xf numFmtId="0" fontId="9" fillId="0" borderId="1" xfId="0" applyFont="1" applyFill="1" applyBorder="1" applyAlignment="1">
      <alignment wrapText="1"/>
    </xf>
    <xf numFmtId="0" fontId="8" fillId="0" borderId="0" xfId="0" applyFont="1"/>
    <xf numFmtId="2" fontId="8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/>
    <xf numFmtId="0" fontId="9" fillId="0" borderId="1" xfId="0" applyFont="1" applyFill="1" applyBorder="1"/>
    <xf numFmtId="0" fontId="9" fillId="0" borderId="3" xfId="0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2" fontId="9" fillId="0" borderId="9" xfId="0" applyNumberFormat="1" applyFont="1" applyBorder="1"/>
    <xf numFmtId="0" fontId="6" fillId="0" borderId="9" xfId="0" applyFont="1" applyFill="1" applyBorder="1"/>
    <xf numFmtId="2" fontId="1" fillId="0" borderId="1" xfId="0" applyNumberFormat="1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7" xfId="0" applyFont="1" applyBorder="1"/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A34" workbookViewId="0">
      <selection activeCell="D61" sqref="D61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6" t="s">
        <v>113</v>
      </c>
      <c r="C1" s="76"/>
      <c r="D1" s="76"/>
      <c r="E1" s="7"/>
      <c r="F1" s="7"/>
      <c r="G1" s="7"/>
      <c r="H1" s="7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5" t="s">
        <v>4</v>
      </c>
      <c r="C3" s="75"/>
      <c r="D3" s="75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28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x14ac:dyDescent="0.25">
      <c r="A6" s="37">
        <v>1</v>
      </c>
      <c r="B6" s="37" t="s">
        <v>114</v>
      </c>
      <c r="C6" s="37">
        <v>823</v>
      </c>
      <c r="D6" s="38"/>
      <c r="E6" s="6"/>
      <c r="F6" s="1"/>
    </row>
    <row r="7" spans="1:8" x14ac:dyDescent="0.25">
      <c r="A7" s="37">
        <v>2</v>
      </c>
      <c r="B7" s="37" t="s">
        <v>115</v>
      </c>
      <c r="C7" s="37">
        <v>803</v>
      </c>
      <c r="D7" s="37"/>
      <c r="E7" s="6"/>
      <c r="F7" s="1"/>
    </row>
    <row r="8" spans="1:8" ht="30" x14ac:dyDescent="0.25">
      <c r="A8" s="37">
        <v>3</v>
      </c>
      <c r="B8" s="37" t="s">
        <v>116</v>
      </c>
      <c r="C8" s="37">
        <v>1954</v>
      </c>
      <c r="D8" s="38"/>
      <c r="E8" s="6"/>
      <c r="F8" s="1"/>
    </row>
    <row r="9" spans="1:8" ht="30" x14ac:dyDescent="0.25">
      <c r="A9" s="37">
        <v>4</v>
      </c>
      <c r="B9" s="37" t="s">
        <v>117</v>
      </c>
      <c r="C9" s="37">
        <v>803</v>
      </c>
      <c r="D9" s="38"/>
      <c r="E9" s="6"/>
      <c r="F9" s="1"/>
    </row>
    <row r="10" spans="1:8" x14ac:dyDescent="0.25">
      <c r="A10" s="37"/>
      <c r="B10" s="38" t="s">
        <v>118</v>
      </c>
      <c r="C10" s="38">
        <f>SUM(C6:C9)</f>
        <v>4383</v>
      </c>
      <c r="D10" s="38">
        <f>C10</f>
        <v>4383</v>
      </c>
      <c r="E10" s="6"/>
      <c r="F10" s="1"/>
    </row>
    <row r="11" spans="1:8" x14ac:dyDescent="0.25">
      <c r="A11" s="37"/>
      <c r="B11" s="38" t="s">
        <v>7</v>
      </c>
      <c r="C11" s="37"/>
      <c r="D11" s="37"/>
      <c r="E11" s="6"/>
      <c r="F11" s="1"/>
    </row>
    <row r="12" spans="1:8" x14ac:dyDescent="0.25">
      <c r="A12" s="37">
        <v>1</v>
      </c>
      <c r="B12" s="37" t="s">
        <v>123</v>
      </c>
      <c r="C12" s="37">
        <v>2622</v>
      </c>
      <c r="D12" s="38"/>
      <c r="E12" s="6"/>
      <c r="F12" s="1"/>
    </row>
    <row r="13" spans="1:8" s="5" customFormat="1" ht="30" x14ac:dyDescent="0.25">
      <c r="A13" s="37">
        <v>2</v>
      </c>
      <c r="B13" s="37" t="s">
        <v>124</v>
      </c>
      <c r="C13" s="37">
        <v>949.5</v>
      </c>
      <c r="D13" s="38"/>
      <c r="E13" s="10"/>
      <c r="F13" s="4"/>
    </row>
    <row r="14" spans="1:8" s="5" customFormat="1" x14ac:dyDescent="0.25">
      <c r="A14" s="37">
        <v>3</v>
      </c>
      <c r="B14" s="37" t="s">
        <v>125</v>
      </c>
      <c r="C14" s="37">
        <v>4747.5</v>
      </c>
      <c r="D14" s="38"/>
      <c r="E14" s="4"/>
      <c r="F14" s="4"/>
    </row>
    <row r="15" spans="1:8" x14ac:dyDescent="0.25">
      <c r="A15" s="37"/>
      <c r="B15" s="38" t="s">
        <v>126</v>
      </c>
      <c r="C15" s="38">
        <f>SUM(C12:C14)</f>
        <v>8319</v>
      </c>
      <c r="D15" s="38">
        <f>C15+D10</f>
        <v>12702</v>
      </c>
      <c r="E15" s="1"/>
      <c r="F15" s="1"/>
    </row>
    <row r="16" spans="1:8" x14ac:dyDescent="0.25">
      <c r="A16" s="37"/>
      <c r="B16" s="38" t="s">
        <v>3</v>
      </c>
      <c r="C16" s="37"/>
      <c r="D16" s="38"/>
      <c r="E16" s="1"/>
      <c r="F16" s="1"/>
    </row>
    <row r="17" spans="1:6" x14ac:dyDescent="0.25">
      <c r="A17" s="37">
        <v>1</v>
      </c>
      <c r="B17" s="37" t="s">
        <v>132</v>
      </c>
      <c r="C17" s="37">
        <v>633</v>
      </c>
      <c r="D17" s="38"/>
      <c r="E17" s="1"/>
      <c r="F17" s="1"/>
    </row>
    <row r="18" spans="1:6" x14ac:dyDescent="0.25">
      <c r="A18" s="37">
        <v>2</v>
      </c>
      <c r="B18" s="37" t="s">
        <v>133</v>
      </c>
      <c r="C18" s="39">
        <v>977.5</v>
      </c>
      <c r="D18" s="37"/>
      <c r="E18" s="1"/>
      <c r="F18" s="1"/>
    </row>
    <row r="19" spans="1:6" x14ac:dyDescent="0.25">
      <c r="A19" s="37">
        <v>3</v>
      </c>
      <c r="B19" s="37" t="s">
        <v>134</v>
      </c>
      <c r="C19" s="39">
        <v>8288</v>
      </c>
      <c r="D19" s="40"/>
      <c r="E19" s="1"/>
      <c r="F19" s="1"/>
    </row>
    <row r="20" spans="1:6" s="5" customFormat="1" ht="30" x14ac:dyDescent="0.25">
      <c r="A20" s="37">
        <v>4</v>
      </c>
      <c r="B20" s="37" t="s">
        <v>138</v>
      </c>
      <c r="C20" s="39">
        <v>1115.5</v>
      </c>
      <c r="D20" s="40"/>
      <c r="E20" s="4"/>
      <c r="F20" s="4"/>
    </row>
    <row r="21" spans="1:6" s="5" customFormat="1" x14ac:dyDescent="0.25">
      <c r="A21" s="37">
        <v>5</v>
      </c>
      <c r="B21" s="37" t="s">
        <v>135</v>
      </c>
      <c r="C21" s="39">
        <v>1768</v>
      </c>
      <c r="D21" s="40"/>
      <c r="E21" s="4"/>
      <c r="F21" s="4"/>
    </row>
    <row r="22" spans="1:6" x14ac:dyDescent="0.25">
      <c r="A22" s="37">
        <v>6</v>
      </c>
      <c r="B22" s="37" t="s">
        <v>136</v>
      </c>
      <c r="C22" s="37">
        <v>811</v>
      </c>
      <c r="D22" s="40"/>
      <c r="E22" s="1"/>
      <c r="F22" s="1"/>
    </row>
    <row r="23" spans="1:6" ht="30" x14ac:dyDescent="0.25">
      <c r="A23" s="37">
        <v>7</v>
      </c>
      <c r="B23" s="37" t="s">
        <v>137</v>
      </c>
      <c r="C23" s="37">
        <v>770</v>
      </c>
      <c r="D23" s="37"/>
      <c r="E23" s="1"/>
      <c r="F23" s="1"/>
    </row>
    <row r="24" spans="1:6" x14ac:dyDescent="0.25">
      <c r="A24" s="37"/>
      <c r="B24" s="38" t="s">
        <v>139</v>
      </c>
      <c r="C24" s="38">
        <f>SUM(C17:C23)</f>
        <v>14363</v>
      </c>
      <c r="D24" s="40">
        <f>C24+D15</f>
        <v>27065</v>
      </c>
      <c r="E24" s="1"/>
      <c r="F24" s="1"/>
    </row>
    <row r="25" spans="1:6" x14ac:dyDescent="0.25">
      <c r="A25" s="37"/>
      <c r="B25" s="38" t="s">
        <v>9</v>
      </c>
      <c r="C25" s="37"/>
      <c r="D25" s="38"/>
      <c r="E25" s="1"/>
      <c r="F25" s="1"/>
    </row>
    <row r="26" spans="1:6" x14ac:dyDescent="0.25">
      <c r="A26" s="37">
        <v>1</v>
      </c>
      <c r="B26" s="37" t="s">
        <v>115</v>
      </c>
      <c r="C26" s="39">
        <v>1840.25</v>
      </c>
      <c r="D26" s="40"/>
      <c r="E26" s="1"/>
      <c r="F26" s="1"/>
    </row>
    <row r="27" spans="1:6" x14ac:dyDescent="0.25">
      <c r="A27" s="37">
        <v>2</v>
      </c>
      <c r="B27" s="37" t="s">
        <v>145</v>
      </c>
      <c r="C27" s="37">
        <v>709.75</v>
      </c>
      <c r="D27" s="37"/>
      <c r="E27" s="1"/>
      <c r="F27" s="1"/>
    </row>
    <row r="28" spans="1:6" x14ac:dyDescent="0.25">
      <c r="A28" s="37">
        <v>3</v>
      </c>
      <c r="B28" s="37" t="s">
        <v>146</v>
      </c>
      <c r="C28" s="37">
        <v>316.5</v>
      </c>
      <c r="D28" s="40"/>
      <c r="E28" s="1"/>
      <c r="F28" s="1"/>
    </row>
    <row r="29" spans="1:6" s="5" customFormat="1" x14ac:dyDescent="0.25">
      <c r="A29" s="37">
        <v>4</v>
      </c>
      <c r="B29" s="37" t="s">
        <v>147</v>
      </c>
      <c r="C29" s="39">
        <v>316.5</v>
      </c>
      <c r="D29" s="40"/>
      <c r="E29" s="4"/>
      <c r="F29" s="4"/>
    </row>
    <row r="30" spans="1:6" x14ac:dyDescent="0.25">
      <c r="A30" s="37"/>
      <c r="B30" s="38" t="s">
        <v>148</v>
      </c>
      <c r="C30" s="40">
        <f>SUM(C26:C29)</f>
        <v>3183</v>
      </c>
      <c r="D30" s="40"/>
      <c r="E30" s="1"/>
      <c r="F30" s="1"/>
    </row>
    <row r="31" spans="1:6" x14ac:dyDescent="0.25">
      <c r="A31" s="37"/>
      <c r="B31" s="74" t="s">
        <v>10</v>
      </c>
      <c r="C31" s="37"/>
      <c r="D31" s="37"/>
      <c r="E31" s="1"/>
      <c r="F31" s="1"/>
    </row>
    <row r="32" spans="1:6" x14ac:dyDescent="0.25">
      <c r="A32" s="37">
        <v>1</v>
      </c>
      <c r="B32" s="37" t="s">
        <v>153</v>
      </c>
      <c r="C32" s="38">
        <v>633</v>
      </c>
      <c r="D32" s="40">
        <f>C32+D24</f>
        <v>27698</v>
      </c>
      <c r="E32" s="1"/>
      <c r="F32" s="1"/>
    </row>
    <row r="33" spans="1:6" x14ac:dyDescent="0.25">
      <c r="A33" s="37"/>
      <c r="B33" s="38" t="s">
        <v>11</v>
      </c>
      <c r="C33" s="37"/>
      <c r="D33" s="40"/>
      <c r="E33" s="1"/>
      <c r="F33" s="1"/>
    </row>
    <row r="34" spans="1:6" x14ac:dyDescent="0.25">
      <c r="A34" s="37">
        <v>1</v>
      </c>
      <c r="B34" s="41" t="s">
        <v>155</v>
      </c>
      <c r="C34" s="37">
        <v>633</v>
      </c>
      <c r="D34" s="42">
        <f>C34+D32</f>
        <v>28331</v>
      </c>
      <c r="E34" s="1"/>
      <c r="F34" s="1"/>
    </row>
    <row r="35" spans="1:6" x14ac:dyDescent="0.25">
      <c r="A35" s="37"/>
      <c r="B35" s="60" t="s">
        <v>13</v>
      </c>
      <c r="C35" s="37"/>
      <c r="D35" s="42"/>
      <c r="E35" s="1"/>
      <c r="F35" s="1"/>
    </row>
    <row r="36" spans="1:6" x14ac:dyDescent="0.25">
      <c r="A36" s="37">
        <v>1</v>
      </c>
      <c r="B36" s="41" t="s">
        <v>163</v>
      </c>
      <c r="C36" s="37">
        <v>316.5</v>
      </c>
      <c r="D36" s="42"/>
      <c r="E36" s="1"/>
      <c r="F36" s="1"/>
    </row>
    <row r="37" spans="1:6" ht="30" x14ac:dyDescent="0.25">
      <c r="A37" s="37">
        <v>2</v>
      </c>
      <c r="B37" s="41" t="s">
        <v>164</v>
      </c>
      <c r="C37" s="37">
        <v>474.75</v>
      </c>
      <c r="D37" s="42"/>
      <c r="E37" s="1"/>
      <c r="F37" s="1"/>
    </row>
    <row r="38" spans="1:6" x14ac:dyDescent="0.25">
      <c r="A38" s="37">
        <v>3</v>
      </c>
      <c r="B38" s="41" t="s">
        <v>165</v>
      </c>
      <c r="C38" s="37">
        <v>1356</v>
      </c>
      <c r="D38" s="42"/>
      <c r="E38" s="1"/>
      <c r="F38" s="1"/>
    </row>
    <row r="39" spans="1:6" ht="30" x14ac:dyDescent="0.25">
      <c r="A39" s="37">
        <v>4</v>
      </c>
      <c r="B39" s="41" t="s">
        <v>166</v>
      </c>
      <c r="C39" s="37">
        <v>466.5</v>
      </c>
      <c r="D39" s="42"/>
      <c r="E39" s="1"/>
      <c r="F39" s="1"/>
    </row>
    <row r="40" spans="1:6" x14ac:dyDescent="0.25">
      <c r="A40" s="37"/>
      <c r="B40" s="60" t="s">
        <v>167</v>
      </c>
      <c r="C40" s="38">
        <f>SUM(C36:C39)</f>
        <v>2613.75</v>
      </c>
      <c r="D40" s="42">
        <f>C40+D34</f>
        <v>30944.75</v>
      </c>
      <c r="E40" s="1"/>
      <c r="F40" s="1"/>
    </row>
    <row r="41" spans="1:6" x14ac:dyDescent="0.25">
      <c r="A41" s="37"/>
      <c r="B41" s="60" t="s">
        <v>14</v>
      </c>
      <c r="C41" s="37"/>
      <c r="D41" s="42"/>
      <c r="E41" s="1"/>
      <c r="F41" s="1"/>
    </row>
    <row r="42" spans="1:6" x14ac:dyDescent="0.25">
      <c r="A42" s="37">
        <v>1</v>
      </c>
      <c r="B42" s="41" t="s">
        <v>169</v>
      </c>
      <c r="C42" s="37">
        <v>949.5</v>
      </c>
      <c r="D42" s="42"/>
      <c r="E42" s="1"/>
      <c r="F42" s="1"/>
    </row>
    <row r="43" spans="1:6" x14ac:dyDescent="0.25">
      <c r="A43" s="37">
        <v>2</v>
      </c>
      <c r="B43" s="41" t="s">
        <v>134</v>
      </c>
      <c r="C43" s="37">
        <v>1266</v>
      </c>
      <c r="D43" s="42"/>
      <c r="E43" s="1"/>
      <c r="F43" s="1"/>
    </row>
    <row r="44" spans="1:6" x14ac:dyDescent="0.25">
      <c r="A44" s="37"/>
      <c r="B44" s="60" t="s">
        <v>170</v>
      </c>
      <c r="C44" s="38">
        <f>SUM(C42:C43)</f>
        <v>2215.5</v>
      </c>
      <c r="D44" s="42">
        <f>C44+D40</f>
        <v>33160.25</v>
      </c>
      <c r="E44" s="1"/>
      <c r="F44" s="1"/>
    </row>
    <row r="45" spans="1:6" x14ac:dyDescent="0.25">
      <c r="A45" s="37"/>
      <c r="B45" s="60" t="s">
        <v>15</v>
      </c>
      <c r="C45" s="37"/>
      <c r="D45" s="42"/>
      <c r="E45" s="1"/>
      <c r="F45" s="1"/>
    </row>
    <row r="46" spans="1:6" x14ac:dyDescent="0.25">
      <c r="A46" s="37">
        <v>1</v>
      </c>
      <c r="B46" s="41" t="s">
        <v>173</v>
      </c>
      <c r="C46" s="37">
        <v>316.5</v>
      </c>
      <c r="D46" s="42">
        <f>C46+D44</f>
        <v>33476.75</v>
      </c>
      <c r="E46" s="1"/>
      <c r="F46" s="1"/>
    </row>
    <row r="47" spans="1:6" x14ac:dyDescent="0.25">
      <c r="A47" s="37"/>
      <c r="B47" s="60" t="s">
        <v>16</v>
      </c>
      <c r="C47" s="37"/>
      <c r="D47" s="42"/>
      <c r="E47" s="1"/>
      <c r="F47" s="1"/>
    </row>
    <row r="48" spans="1:6" ht="30" x14ac:dyDescent="0.25">
      <c r="A48" s="37">
        <v>1</v>
      </c>
      <c r="B48" s="41" t="s">
        <v>180</v>
      </c>
      <c r="C48" s="37">
        <v>11089</v>
      </c>
      <c r="D48" s="42"/>
      <c r="E48" s="1"/>
      <c r="F48" s="1"/>
    </row>
    <row r="49" spans="1:6" x14ac:dyDescent="0.25">
      <c r="A49" s="37">
        <v>2</v>
      </c>
      <c r="B49" s="41" t="s">
        <v>181</v>
      </c>
      <c r="C49" s="37">
        <v>316.5</v>
      </c>
      <c r="D49" s="42"/>
      <c r="E49" s="1"/>
      <c r="F49" s="1"/>
    </row>
    <row r="50" spans="1:6" x14ac:dyDescent="0.25">
      <c r="A50" s="37">
        <v>3</v>
      </c>
      <c r="B50" s="41" t="s">
        <v>182</v>
      </c>
      <c r="C50" s="37">
        <v>949.5</v>
      </c>
      <c r="D50" s="42"/>
      <c r="E50" s="1"/>
      <c r="F50" s="1"/>
    </row>
    <row r="51" spans="1:6" x14ac:dyDescent="0.25">
      <c r="A51" s="37">
        <v>4</v>
      </c>
      <c r="B51" s="41" t="s">
        <v>183</v>
      </c>
      <c r="C51" s="37">
        <v>724.75</v>
      </c>
      <c r="D51" s="42"/>
      <c r="E51" s="1"/>
      <c r="F51" s="1"/>
    </row>
    <row r="52" spans="1:6" x14ac:dyDescent="0.25">
      <c r="A52" s="37">
        <v>5</v>
      </c>
      <c r="B52" s="41" t="s">
        <v>184</v>
      </c>
      <c r="C52" s="37">
        <v>633</v>
      </c>
      <c r="D52" s="42"/>
      <c r="E52" s="1"/>
      <c r="F52" s="1"/>
    </row>
    <row r="53" spans="1:6" x14ac:dyDescent="0.25">
      <c r="A53" s="37"/>
      <c r="B53" s="60" t="s">
        <v>185</v>
      </c>
      <c r="C53" s="38">
        <f>SUM(C48:C52)</f>
        <v>13712.75</v>
      </c>
      <c r="D53" s="42">
        <f>C53+D46</f>
        <v>47189.5</v>
      </c>
      <c r="E53" s="1"/>
      <c r="F53" s="1"/>
    </row>
    <row r="54" spans="1:6" x14ac:dyDescent="0.25">
      <c r="A54" s="37"/>
      <c r="B54" s="60" t="s">
        <v>17</v>
      </c>
      <c r="C54" s="37"/>
      <c r="D54" s="42"/>
      <c r="E54" s="1"/>
      <c r="F54" s="1"/>
    </row>
    <row r="55" spans="1:6" x14ac:dyDescent="0.25">
      <c r="A55" s="37">
        <v>1</v>
      </c>
      <c r="B55" s="41" t="s">
        <v>193</v>
      </c>
      <c r="C55" s="37">
        <v>6027</v>
      </c>
      <c r="D55" s="42"/>
      <c r="E55" s="1"/>
      <c r="F55" s="1"/>
    </row>
    <row r="56" spans="1:6" x14ac:dyDescent="0.25">
      <c r="A56" s="37">
        <v>2</v>
      </c>
      <c r="B56" s="41" t="s">
        <v>194</v>
      </c>
      <c r="C56" s="37">
        <v>1681</v>
      </c>
      <c r="D56" s="42"/>
      <c r="E56" s="1"/>
      <c r="F56" s="1"/>
    </row>
    <row r="57" spans="1:6" ht="30" x14ac:dyDescent="0.25">
      <c r="A57" s="37">
        <v>3</v>
      </c>
      <c r="B57" s="41" t="s">
        <v>195</v>
      </c>
      <c r="C57" s="37">
        <v>2169</v>
      </c>
      <c r="D57" s="42"/>
      <c r="E57" s="1"/>
      <c r="F57" s="1"/>
    </row>
    <row r="58" spans="1:6" x14ac:dyDescent="0.25">
      <c r="A58" s="37">
        <v>4</v>
      </c>
      <c r="B58" s="41" t="s">
        <v>196</v>
      </c>
      <c r="C58" s="37">
        <v>316.5</v>
      </c>
      <c r="D58" s="42"/>
      <c r="E58" s="1"/>
      <c r="F58" s="1"/>
    </row>
    <row r="59" spans="1:6" x14ac:dyDescent="0.25">
      <c r="A59" s="37">
        <v>5</v>
      </c>
      <c r="B59" s="41" t="s">
        <v>197</v>
      </c>
      <c r="C59" s="37">
        <f>1586+1899</f>
        <v>3485</v>
      </c>
      <c r="D59" s="42"/>
      <c r="E59" s="1"/>
      <c r="F59" s="1"/>
    </row>
    <row r="60" spans="1:6" x14ac:dyDescent="0.25">
      <c r="A60" s="37"/>
      <c r="B60" s="60" t="s">
        <v>198</v>
      </c>
      <c r="C60" s="38">
        <f>SUM(C55:C59)</f>
        <v>13678.5</v>
      </c>
      <c r="D60" s="42">
        <f>C60+D53</f>
        <v>60868</v>
      </c>
      <c r="E60" s="1"/>
      <c r="F60" s="1"/>
    </row>
    <row r="61" spans="1:6" x14ac:dyDescent="0.25">
      <c r="A61" s="37"/>
      <c r="B61" s="41"/>
      <c r="C61" s="37"/>
      <c r="D61" s="42"/>
      <c r="E61" s="1"/>
      <c r="F61" s="1"/>
    </row>
    <row r="62" spans="1:6" x14ac:dyDescent="0.25">
      <c r="A62" s="37"/>
      <c r="B62" s="41"/>
      <c r="C62" s="37"/>
      <c r="D62" s="42"/>
      <c r="E62" s="1"/>
      <c r="F62" s="1"/>
    </row>
    <row r="63" spans="1:6" x14ac:dyDescent="0.25">
      <c r="A63" s="37"/>
      <c r="B63" s="41"/>
      <c r="C63" s="37"/>
      <c r="D63" s="42"/>
      <c r="E63" s="1"/>
      <c r="F63" s="1"/>
    </row>
    <row r="64" spans="1:6" x14ac:dyDescent="0.25">
      <c r="A64" s="37"/>
      <c r="B64" s="41"/>
      <c r="C64" s="37"/>
      <c r="D64" s="42"/>
      <c r="E64" s="1"/>
      <c r="F64" s="1"/>
    </row>
    <row r="65" spans="1:6" x14ac:dyDescent="0.25">
      <c r="A65" s="37"/>
      <c r="B65" s="60"/>
      <c r="C65" s="38"/>
      <c r="D65" s="42"/>
      <c r="E65" s="1"/>
      <c r="F65" s="1"/>
    </row>
    <row r="66" spans="1:6" x14ac:dyDescent="0.25">
      <c r="A66" s="12"/>
      <c r="B66" s="12"/>
      <c r="C66" s="12"/>
      <c r="D66" s="61"/>
      <c r="E66" s="1"/>
      <c r="F66" s="1"/>
    </row>
    <row r="67" spans="1:6" x14ac:dyDescent="0.25">
      <c r="A67" s="12"/>
      <c r="B67" s="14"/>
      <c r="C67" s="12"/>
      <c r="D67" s="15"/>
      <c r="E67" s="1"/>
      <c r="F67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0" sqref="N30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D21" sqref="D21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76" t="s">
        <v>113</v>
      </c>
      <c r="C1" s="76"/>
      <c r="D1" s="76"/>
      <c r="E1" s="7"/>
      <c r="F1" s="7"/>
      <c r="G1" s="7"/>
      <c r="H1" s="7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5" t="s">
        <v>8</v>
      </c>
      <c r="C3" s="75"/>
      <c r="D3" s="75"/>
      <c r="E3" s="1"/>
      <c r="F3" s="1"/>
      <c r="G3" s="1"/>
      <c r="H3" s="1"/>
    </row>
    <row r="4" spans="1:8" x14ac:dyDescent="0.25">
      <c r="A4" s="25"/>
      <c r="B4" s="30" t="s">
        <v>0</v>
      </c>
      <c r="C4" s="25" t="s">
        <v>1</v>
      </c>
      <c r="D4" s="30" t="s">
        <v>28</v>
      </c>
      <c r="E4" s="1"/>
      <c r="F4" s="1"/>
      <c r="G4" s="1"/>
      <c r="H4" s="1"/>
    </row>
    <row r="5" spans="1:8" x14ac:dyDescent="0.25">
      <c r="A5" s="25"/>
      <c r="B5" s="3" t="s">
        <v>2</v>
      </c>
      <c r="C5" s="25"/>
      <c r="D5" s="25"/>
      <c r="E5" s="1"/>
      <c r="F5" s="1"/>
      <c r="G5" s="1"/>
      <c r="H5" s="1"/>
    </row>
    <row r="6" spans="1:8" s="1" customFormat="1" ht="30" x14ac:dyDescent="0.25">
      <c r="A6" s="37">
        <v>1</v>
      </c>
      <c r="B6" s="45" t="s">
        <v>119</v>
      </c>
      <c r="C6" s="43">
        <v>1266</v>
      </c>
      <c r="D6" s="38">
        <f>C6</f>
        <v>1266</v>
      </c>
    </row>
    <row r="7" spans="1:8" s="4" customFormat="1" x14ac:dyDescent="0.25">
      <c r="A7" s="38"/>
      <c r="B7" s="47" t="s">
        <v>3</v>
      </c>
      <c r="C7" s="43"/>
      <c r="D7" s="38"/>
    </row>
    <row r="8" spans="1:8" s="4" customFormat="1" ht="30" x14ac:dyDescent="0.25">
      <c r="A8" s="37">
        <v>1</v>
      </c>
      <c r="B8" s="62" t="s">
        <v>140</v>
      </c>
      <c r="C8" s="43">
        <v>949.5</v>
      </c>
      <c r="D8" s="38">
        <f>C8+D6</f>
        <v>2215.5</v>
      </c>
    </row>
    <row r="9" spans="1:8" s="1" customFormat="1" x14ac:dyDescent="0.25">
      <c r="A9" s="37"/>
      <c r="B9" s="47" t="s">
        <v>9</v>
      </c>
      <c r="C9" s="43"/>
      <c r="D9" s="37"/>
    </row>
    <row r="10" spans="1:8" s="1" customFormat="1" ht="16.5" customHeight="1" x14ac:dyDescent="0.25">
      <c r="A10" s="37">
        <v>1</v>
      </c>
      <c r="B10" s="45" t="s">
        <v>149</v>
      </c>
      <c r="C10" s="43">
        <v>1266</v>
      </c>
      <c r="D10" s="37">
        <f>C10+D8</f>
        <v>3481.5</v>
      </c>
    </row>
    <row r="11" spans="1:8" s="1" customFormat="1" x14ac:dyDescent="0.25">
      <c r="A11" s="37"/>
      <c r="B11" s="38" t="s">
        <v>12</v>
      </c>
      <c r="C11" s="38"/>
      <c r="D11" s="38"/>
    </row>
    <row r="12" spans="1:8" s="1" customFormat="1" ht="30" x14ac:dyDescent="0.25">
      <c r="A12" s="37">
        <v>1</v>
      </c>
      <c r="B12" s="37" t="s">
        <v>158</v>
      </c>
      <c r="C12" s="37">
        <v>2883.5</v>
      </c>
      <c r="D12" s="38">
        <f>C12+D10</f>
        <v>6365</v>
      </c>
    </row>
    <row r="13" spans="1:8" s="1" customFormat="1" x14ac:dyDescent="0.25">
      <c r="A13" s="37"/>
      <c r="B13" s="38" t="s">
        <v>14</v>
      </c>
      <c r="C13" s="37"/>
      <c r="D13" s="38"/>
    </row>
    <row r="14" spans="1:8" s="1" customFormat="1" x14ac:dyDescent="0.25">
      <c r="A14" s="37">
        <v>1</v>
      </c>
      <c r="B14" s="37" t="s">
        <v>171</v>
      </c>
      <c r="C14" s="37">
        <v>1959</v>
      </c>
      <c r="D14" s="38">
        <f>C14+D12</f>
        <v>8324</v>
      </c>
    </row>
    <row r="15" spans="1:8" s="4" customFormat="1" x14ac:dyDescent="0.25">
      <c r="A15" s="37"/>
      <c r="B15" s="38" t="s">
        <v>15</v>
      </c>
      <c r="C15" s="37"/>
      <c r="D15" s="38"/>
    </row>
    <row r="16" spans="1:8" s="1" customFormat="1" x14ac:dyDescent="0.25">
      <c r="A16" s="37">
        <v>1</v>
      </c>
      <c r="B16" s="37" t="s">
        <v>174</v>
      </c>
      <c r="C16" s="37">
        <v>799.38</v>
      </c>
      <c r="D16" s="38">
        <f>C16+D14</f>
        <v>9123.3799999999992</v>
      </c>
    </row>
    <row r="17" spans="1:4" s="1" customFormat="1" x14ac:dyDescent="0.25">
      <c r="A17" s="37"/>
      <c r="B17" s="38" t="s">
        <v>16</v>
      </c>
      <c r="C17" s="37"/>
      <c r="D17" s="37"/>
    </row>
    <row r="18" spans="1:4" s="1" customFormat="1" x14ac:dyDescent="0.25">
      <c r="A18" s="37">
        <v>1</v>
      </c>
      <c r="B18" s="37" t="s">
        <v>186</v>
      </c>
      <c r="C18" s="37">
        <v>1766</v>
      </c>
      <c r="D18" s="38"/>
    </row>
    <row r="19" spans="1:4" s="1" customFormat="1" x14ac:dyDescent="0.25">
      <c r="A19" s="37">
        <v>2</v>
      </c>
      <c r="B19" s="37" t="s">
        <v>187</v>
      </c>
      <c r="C19" s="37">
        <v>1266</v>
      </c>
      <c r="D19" s="38"/>
    </row>
    <row r="20" spans="1:4" s="1" customFormat="1" x14ac:dyDescent="0.25">
      <c r="A20" s="37"/>
      <c r="B20" s="38" t="s">
        <v>185</v>
      </c>
      <c r="C20" s="38">
        <f>SUM(C18:C19)</f>
        <v>3032</v>
      </c>
      <c r="D20" s="38">
        <f>C20+D16</f>
        <v>12155.38</v>
      </c>
    </row>
    <row r="21" spans="1:4" s="1" customFormat="1" ht="15.75" customHeight="1" x14ac:dyDescent="0.25">
      <c r="A21" s="37"/>
      <c r="B21" s="38"/>
      <c r="C21" s="37"/>
      <c r="D21" s="38"/>
    </row>
    <row r="22" spans="1:4" s="1" customFormat="1" x14ac:dyDescent="0.25">
      <c r="A22" s="37"/>
      <c r="B22" s="37"/>
      <c r="C22" s="37"/>
      <c r="D22" s="38"/>
    </row>
    <row r="23" spans="1:4" s="1" customFormat="1" x14ac:dyDescent="0.25">
      <c r="A23" s="37"/>
      <c r="B23" s="37"/>
      <c r="C23" s="37"/>
      <c r="D23" s="38"/>
    </row>
    <row r="24" spans="1:4" x14ac:dyDescent="0.25">
      <c r="A24" s="43"/>
      <c r="B24" s="38"/>
      <c r="C24" s="38"/>
      <c r="D24" s="38"/>
    </row>
    <row r="25" spans="1:4" x14ac:dyDescent="0.25">
      <c r="A25" s="43"/>
      <c r="B25" s="38"/>
      <c r="C25" s="37"/>
      <c r="D25" s="43"/>
    </row>
    <row r="26" spans="1:4" x14ac:dyDescent="0.25">
      <c r="A26" s="43"/>
      <c r="B26" s="37"/>
      <c r="C26" s="37"/>
      <c r="D26" s="44"/>
    </row>
    <row r="27" spans="1:4" x14ac:dyDescent="0.25">
      <c r="A27" s="43"/>
      <c r="B27" s="45"/>
      <c r="C27" s="43"/>
      <c r="D27" s="43"/>
    </row>
    <row r="28" spans="1:4" x14ac:dyDescent="0.25">
      <c r="A28" s="43"/>
      <c r="B28" s="47"/>
      <c r="C28" s="43"/>
      <c r="D28" s="44"/>
    </row>
    <row r="29" spans="1:4" x14ac:dyDescent="0.25">
      <c r="A29" s="43"/>
      <c r="B29" s="45"/>
      <c r="C29" s="43"/>
      <c r="D29" s="44"/>
    </row>
    <row r="30" spans="1:4" x14ac:dyDescent="0.25">
      <c r="A30" s="43"/>
      <c r="B30" s="47"/>
      <c r="C30" s="43"/>
      <c r="D30" s="44"/>
    </row>
    <row r="31" spans="1:4" x14ac:dyDescent="0.25">
      <c r="A31" s="43"/>
      <c r="B31" s="45"/>
      <c r="C31" s="43"/>
      <c r="D31" s="44"/>
    </row>
    <row r="32" spans="1:4" x14ac:dyDescent="0.25">
      <c r="A32" s="43"/>
      <c r="B32" s="47"/>
      <c r="C32" s="43"/>
      <c r="D32" s="44"/>
    </row>
    <row r="33" spans="1:4" x14ac:dyDescent="0.25">
      <c r="A33" s="43"/>
      <c r="B33" s="45"/>
      <c r="C33" s="43"/>
      <c r="D33" s="44"/>
    </row>
    <row r="34" spans="1:4" x14ac:dyDescent="0.25">
      <c r="A34" s="43"/>
      <c r="B34" s="45"/>
      <c r="C34" s="43"/>
      <c r="D34" s="44"/>
    </row>
    <row r="35" spans="1:4" x14ac:dyDescent="0.25">
      <c r="A35" s="43"/>
      <c r="B35" s="45"/>
      <c r="C35" s="43"/>
      <c r="D35" s="44"/>
    </row>
    <row r="36" spans="1:4" x14ac:dyDescent="0.25">
      <c r="A36" s="43"/>
      <c r="B36" s="47"/>
      <c r="C36" s="43"/>
      <c r="D36" s="44"/>
    </row>
    <row r="37" spans="1:4" x14ac:dyDescent="0.25">
      <c r="A37" s="43"/>
      <c r="B37" s="45"/>
      <c r="C37" s="43"/>
      <c r="D37" s="43"/>
    </row>
    <row r="38" spans="1:4" x14ac:dyDescent="0.25">
      <c r="A38" s="43"/>
      <c r="B38" s="45"/>
      <c r="C38" s="43"/>
      <c r="D38" s="43"/>
    </row>
    <row r="39" spans="1:4" x14ac:dyDescent="0.25">
      <c r="A39" s="43"/>
      <c r="B39" s="47"/>
      <c r="C39" s="44"/>
      <c r="D39" s="4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19" workbookViewId="0">
      <selection activeCell="D45" sqref="D45"/>
    </sheetView>
  </sheetViews>
  <sheetFormatPr defaultRowHeight="15" x14ac:dyDescent="0.25"/>
  <cols>
    <col min="1" max="1" width="4.28515625" customWidth="1"/>
    <col min="2" max="2" width="46" customWidth="1"/>
    <col min="3" max="3" width="10.42578125" customWidth="1"/>
    <col min="4" max="4" width="10.5703125" customWidth="1"/>
  </cols>
  <sheetData>
    <row r="1" spans="1:4" ht="15.75" x14ac:dyDescent="0.25">
      <c r="A1" s="1"/>
      <c r="B1" s="76" t="s">
        <v>113</v>
      </c>
      <c r="C1" s="76"/>
      <c r="D1" s="76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75" t="s">
        <v>32</v>
      </c>
      <c r="C3" s="75"/>
      <c r="D3" s="75"/>
    </row>
    <row r="4" spans="1:4" ht="26.25" x14ac:dyDescent="0.25">
      <c r="A4" s="8"/>
      <c r="B4" s="9" t="s">
        <v>0</v>
      </c>
      <c r="C4" s="8" t="s">
        <v>1</v>
      </c>
      <c r="D4" s="9" t="s">
        <v>28</v>
      </c>
    </row>
    <row r="5" spans="1:4" x14ac:dyDescent="0.25">
      <c r="A5" s="8"/>
      <c r="B5" s="3" t="s">
        <v>2</v>
      </c>
      <c r="C5" s="8"/>
      <c r="D5" s="8"/>
    </row>
    <row r="6" spans="1:4" ht="30" x14ac:dyDescent="0.25">
      <c r="A6" s="50">
        <v>1</v>
      </c>
      <c r="B6" s="37" t="s">
        <v>120</v>
      </c>
      <c r="C6" s="50">
        <v>319.25</v>
      </c>
      <c r="D6" s="8">
        <f>C6</f>
        <v>319.25</v>
      </c>
    </row>
    <row r="7" spans="1:4" x14ac:dyDescent="0.25">
      <c r="A7" s="50"/>
      <c r="B7" s="38" t="s">
        <v>7</v>
      </c>
      <c r="C7" s="50"/>
      <c r="D7" s="8"/>
    </row>
    <row r="8" spans="1:4" ht="30" x14ac:dyDescent="0.25">
      <c r="A8" s="37">
        <v>1</v>
      </c>
      <c r="B8" s="37" t="s">
        <v>127</v>
      </c>
      <c r="C8" s="37">
        <v>1267.25</v>
      </c>
      <c r="D8" s="38"/>
    </row>
    <row r="9" spans="1:4" ht="30" x14ac:dyDescent="0.25">
      <c r="A9" s="37">
        <v>2</v>
      </c>
      <c r="B9" s="37" t="s">
        <v>128</v>
      </c>
      <c r="C9" s="37">
        <v>1267.25</v>
      </c>
      <c r="D9" s="38"/>
    </row>
    <row r="10" spans="1:4" ht="30" x14ac:dyDescent="0.25">
      <c r="A10" s="37">
        <v>3</v>
      </c>
      <c r="B10" s="37" t="s">
        <v>129</v>
      </c>
      <c r="C10" s="37">
        <v>922.25</v>
      </c>
      <c r="D10" s="38"/>
    </row>
    <row r="11" spans="1:4" ht="45" x14ac:dyDescent="0.25">
      <c r="A11" s="37">
        <v>4</v>
      </c>
      <c r="B11" s="37" t="s">
        <v>130</v>
      </c>
      <c r="C11" s="37">
        <v>4028.5</v>
      </c>
      <c r="D11" s="37"/>
    </row>
    <row r="12" spans="1:4" ht="30" x14ac:dyDescent="0.25">
      <c r="A12" s="37">
        <v>5</v>
      </c>
      <c r="B12" s="37" t="s">
        <v>131</v>
      </c>
      <c r="C12" s="37">
        <v>922.25</v>
      </c>
      <c r="D12" s="38"/>
    </row>
    <row r="13" spans="1:4" x14ac:dyDescent="0.25">
      <c r="A13" s="37"/>
      <c r="B13" s="38" t="s">
        <v>126</v>
      </c>
      <c r="C13" s="38">
        <f>SUM(C8:C12)</f>
        <v>8407.5</v>
      </c>
      <c r="D13" s="38">
        <f>C13+D6</f>
        <v>8726.75</v>
      </c>
    </row>
    <row r="14" spans="1:4" x14ac:dyDescent="0.25">
      <c r="A14" s="37"/>
      <c r="B14" s="38" t="s">
        <v>3</v>
      </c>
      <c r="C14" s="37"/>
      <c r="D14" s="38"/>
    </row>
    <row r="15" spans="1:4" ht="30" x14ac:dyDescent="0.25">
      <c r="A15" s="37">
        <v>1</v>
      </c>
      <c r="B15" s="37" t="s">
        <v>141</v>
      </c>
      <c r="C15" s="37">
        <v>1042.75</v>
      </c>
      <c r="D15" s="38"/>
    </row>
    <row r="16" spans="1:4" x14ac:dyDescent="0.25">
      <c r="A16" s="37">
        <v>2</v>
      </c>
      <c r="B16" s="37" t="s">
        <v>142</v>
      </c>
      <c r="C16" s="37">
        <v>318.75</v>
      </c>
      <c r="D16" s="38"/>
    </row>
    <row r="17" spans="1:4" x14ac:dyDescent="0.25">
      <c r="A17" s="37"/>
      <c r="B17" s="38" t="s">
        <v>139</v>
      </c>
      <c r="C17" s="38">
        <f>SUM(C15:C16)</f>
        <v>1361.5</v>
      </c>
      <c r="D17" s="38">
        <f>C17+D13</f>
        <v>10088.25</v>
      </c>
    </row>
    <row r="18" spans="1:4" x14ac:dyDescent="0.25">
      <c r="A18" s="37"/>
      <c r="B18" s="38" t="s">
        <v>9</v>
      </c>
      <c r="C18" s="37"/>
      <c r="D18" s="38"/>
    </row>
    <row r="19" spans="1:4" ht="30" x14ac:dyDescent="0.25">
      <c r="A19" s="37">
        <v>1</v>
      </c>
      <c r="B19" s="37" t="s">
        <v>150</v>
      </c>
      <c r="C19" s="37">
        <v>1320.25</v>
      </c>
      <c r="D19" s="38"/>
    </row>
    <row r="20" spans="1:4" x14ac:dyDescent="0.25">
      <c r="A20" s="37">
        <v>2</v>
      </c>
      <c r="B20" s="37" t="s">
        <v>151</v>
      </c>
      <c r="C20" s="37">
        <v>5347</v>
      </c>
      <c r="D20" s="37"/>
    </row>
    <row r="21" spans="1:4" x14ac:dyDescent="0.25">
      <c r="A21" s="37">
        <v>3</v>
      </c>
      <c r="B21" s="37" t="s">
        <v>152</v>
      </c>
      <c r="C21" s="37">
        <v>6106</v>
      </c>
      <c r="D21" s="38"/>
    </row>
    <row r="22" spans="1:4" x14ac:dyDescent="0.25">
      <c r="A22" s="37"/>
      <c r="B22" s="38" t="s">
        <v>148</v>
      </c>
      <c r="C22" s="38">
        <f>SUM(C19:C21)</f>
        <v>12773.25</v>
      </c>
      <c r="D22" s="38">
        <f>C22+D17</f>
        <v>22861.5</v>
      </c>
    </row>
    <row r="23" spans="1:4" x14ac:dyDescent="0.25">
      <c r="A23" s="43"/>
      <c r="B23" s="38" t="s">
        <v>10</v>
      </c>
      <c r="C23" s="38"/>
      <c r="D23" s="44"/>
    </row>
    <row r="24" spans="1:4" x14ac:dyDescent="0.25">
      <c r="A24" s="43">
        <v>1</v>
      </c>
      <c r="B24" s="45" t="s">
        <v>154</v>
      </c>
      <c r="C24" s="44">
        <v>1267.25</v>
      </c>
      <c r="D24" s="44">
        <f>C24+D22</f>
        <v>24128.75</v>
      </c>
    </row>
    <row r="25" spans="1:4" x14ac:dyDescent="0.25">
      <c r="A25" s="43"/>
      <c r="B25" s="38" t="s">
        <v>11</v>
      </c>
      <c r="C25" s="37"/>
      <c r="D25" s="44"/>
    </row>
    <row r="26" spans="1:4" x14ac:dyDescent="0.25">
      <c r="A26" s="43">
        <v>1</v>
      </c>
      <c r="B26" s="37" t="s">
        <v>156</v>
      </c>
      <c r="C26" s="43">
        <v>319.25</v>
      </c>
      <c r="D26" s="44">
        <f>C26+D24</f>
        <v>24448</v>
      </c>
    </row>
    <row r="27" spans="1:4" x14ac:dyDescent="0.25">
      <c r="A27" s="43"/>
      <c r="B27" s="38" t="s">
        <v>12</v>
      </c>
      <c r="C27" s="43"/>
      <c r="D27" s="46"/>
    </row>
    <row r="28" spans="1:4" ht="30" x14ac:dyDescent="0.25">
      <c r="A28" s="43">
        <v>1</v>
      </c>
      <c r="B28" s="37" t="s">
        <v>159</v>
      </c>
      <c r="C28" s="43">
        <v>1337.75</v>
      </c>
      <c r="D28" s="44"/>
    </row>
    <row r="29" spans="1:4" x14ac:dyDescent="0.25">
      <c r="A29" s="43">
        <v>2</v>
      </c>
      <c r="B29" s="45" t="s">
        <v>142</v>
      </c>
      <c r="C29" s="43">
        <v>319.25</v>
      </c>
      <c r="D29" s="44"/>
    </row>
    <row r="30" spans="1:4" x14ac:dyDescent="0.25">
      <c r="A30" s="43"/>
      <c r="B30" s="47" t="s">
        <v>160</v>
      </c>
      <c r="C30" s="46">
        <f>SUM(C28:C29)</f>
        <v>1657</v>
      </c>
      <c r="D30" s="46">
        <f>C30+D26</f>
        <v>26105</v>
      </c>
    </row>
    <row r="31" spans="1:4" x14ac:dyDescent="0.25">
      <c r="A31" s="43"/>
      <c r="B31" s="38" t="s">
        <v>13</v>
      </c>
      <c r="C31" s="43"/>
      <c r="D31" s="43"/>
    </row>
    <row r="32" spans="1:4" x14ac:dyDescent="0.25">
      <c r="A32" s="43">
        <v>1</v>
      </c>
      <c r="B32" s="37" t="s">
        <v>168</v>
      </c>
      <c r="C32" s="43">
        <v>1312.5</v>
      </c>
      <c r="D32" s="46">
        <f>C32+D30</f>
        <v>27417.5</v>
      </c>
    </row>
    <row r="33" spans="1:4" x14ac:dyDescent="0.25">
      <c r="A33" s="43"/>
      <c r="B33" s="38" t="s">
        <v>14</v>
      </c>
      <c r="C33" s="43"/>
      <c r="D33" s="46"/>
    </row>
    <row r="34" spans="1:4" ht="30" x14ac:dyDescent="0.25">
      <c r="A34" s="43">
        <v>1</v>
      </c>
      <c r="B34" s="37" t="s">
        <v>172</v>
      </c>
      <c r="C34" s="43">
        <f>1631.25+1268.25+1649.25+4947.75+1631.25</f>
        <v>11127.75</v>
      </c>
      <c r="D34" s="46">
        <f>C34+D32</f>
        <v>38545.25</v>
      </c>
    </row>
    <row r="35" spans="1:4" x14ac:dyDescent="0.25">
      <c r="A35" s="43"/>
      <c r="B35" s="47" t="s">
        <v>15</v>
      </c>
      <c r="C35" s="44"/>
      <c r="D35" s="44"/>
    </row>
    <row r="36" spans="1:4" ht="30" x14ac:dyDescent="0.25">
      <c r="A36" s="43">
        <v>1</v>
      </c>
      <c r="B36" s="37" t="s">
        <v>175</v>
      </c>
      <c r="C36" s="43">
        <f>3316.5</f>
        <v>3316.5</v>
      </c>
      <c r="D36" s="44"/>
    </row>
    <row r="37" spans="1:4" x14ac:dyDescent="0.25">
      <c r="A37" s="43">
        <v>2</v>
      </c>
      <c r="B37" s="37" t="s">
        <v>176</v>
      </c>
      <c r="C37" s="43">
        <f>4918+3089.5</f>
        <v>8007.5</v>
      </c>
      <c r="D37" s="46"/>
    </row>
    <row r="38" spans="1:4" x14ac:dyDescent="0.25">
      <c r="A38" s="13"/>
      <c r="B38" s="47" t="s">
        <v>177</v>
      </c>
      <c r="C38" s="44">
        <f>SUM(C36:C37)</f>
        <v>11324</v>
      </c>
      <c r="D38" s="65">
        <f>C38+D34</f>
        <v>49869.25</v>
      </c>
    </row>
    <row r="39" spans="1:4" x14ac:dyDescent="0.25">
      <c r="A39" s="13"/>
      <c r="B39" s="47" t="s">
        <v>16</v>
      </c>
      <c r="C39" s="43"/>
      <c r="D39" s="65"/>
    </row>
    <row r="40" spans="1:4" x14ac:dyDescent="0.25">
      <c r="A40" s="13">
        <v>1</v>
      </c>
      <c r="B40" s="45" t="s">
        <v>188</v>
      </c>
      <c r="C40" s="13">
        <v>603.5</v>
      </c>
      <c r="D40" s="13"/>
    </row>
    <row r="41" spans="1:4" ht="30" x14ac:dyDescent="0.25">
      <c r="A41" s="13">
        <v>2</v>
      </c>
      <c r="B41" s="37" t="s">
        <v>189</v>
      </c>
      <c r="C41" s="43">
        <v>1013.25</v>
      </c>
      <c r="D41" s="65"/>
    </row>
    <row r="42" spans="1:4" x14ac:dyDescent="0.25">
      <c r="A42" s="43"/>
      <c r="B42" s="47" t="s">
        <v>185</v>
      </c>
      <c r="C42" s="44">
        <f>SUM(C40:C41)</f>
        <v>1616.75</v>
      </c>
      <c r="D42" s="46">
        <f>C42+D38</f>
        <v>51486</v>
      </c>
    </row>
    <row r="43" spans="1:4" x14ac:dyDescent="0.25">
      <c r="A43" s="43"/>
      <c r="B43" s="47" t="s">
        <v>17</v>
      </c>
      <c r="C43" s="43"/>
      <c r="D43" s="44"/>
    </row>
    <row r="44" spans="1:4" x14ac:dyDescent="0.25">
      <c r="A44" s="43">
        <v>1</v>
      </c>
      <c r="B44" s="37" t="s">
        <v>199</v>
      </c>
      <c r="C44" s="43">
        <v>1305.25</v>
      </c>
      <c r="D44" s="46">
        <f>C44+D42</f>
        <v>52791.25</v>
      </c>
    </row>
    <row r="45" spans="1:4" x14ac:dyDescent="0.25">
      <c r="A45" s="43"/>
      <c r="B45" s="45"/>
      <c r="C45" s="43"/>
      <c r="D45" s="44"/>
    </row>
    <row r="46" spans="1:4" x14ac:dyDescent="0.25">
      <c r="A46" s="43"/>
      <c r="B46" s="37"/>
      <c r="C46" s="43"/>
      <c r="D46" s="44"/>
    </row>
    <row r="47" spans="1:4" x14ac:dyDescent="0.25">
      <c r="A47" s="43"/>
      <c r="B47" s="45"/>
      <c r="C47" s="43"/>
      <c r="D47" s="46"/>
    </row>
    <row r="48" spans="1:4" x14ac:dyDescent="0.25">
      <c r="A48" s="43"/>
      <c r="B48" s="47"/>
      <c r="C48" s="43"/>
      <c r="D48" s="44"/>
    </row>
    <row r="49" spans="1:4" x14ac:dyDescent="0.25">
      <c r="A49" s="43"/>
      <c r="B49" s="37"/>
      <c r="C49" s="43"/>
      <c r="D49" s="46"/>
    </row>
    <row r="50" spans="1:4" x14ac:dyDescent="0.25">
      <c r="A50" s="43"/>
      <c r="B50" s="45"/>
      <c r="C50" s="43"/>
      <c r="D50" s="44"/>
    </row>
    <row r="51" spans="1:4" x14ac:dyDescent="0.25">
      <c r="A51" s="43"/>
      <c r="B51" s="45"/>
      <c r="C51" s="43"/>
      <c r="D51" s="46"/>
    </row>
    <row r="52" spans="1:4" x14ac:dyDescent="0.25">
      <c r="A52" s="43"/>
      <c r="B52" s="37"/>
      <c r="C52" s="43"/>
      <c r="D52" s="43"/>
    </row>
    <row r="53" spans="1:4" x14ac:dyDescent="0.25">
      <c r="A53" s="43"/>
      <c r="B53" s="47"/>
      <c r="C53" s="44"/>
      <c r="D53" s="43"/>
    </row>
    <row r="54" spans="1:4" x14ac:dyDescent="0.25">
      <c r="A54" s="48"/>
      <c r="B54" s="48"/>
      <c r="C54" s="48"/>
      <c r="D54" s="48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D9" sqref="D9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 x14ac:dyDescent="0.35">
      <c r="A1" s="1"/>
      <c r="B1" s="78" t="s">
        <v>113</v>
      </c>
      <c r="C1" s="78"/>
      <c r="D1" s="78"/>
      <c r="E1" s="7"/>
      <c r="F1" s="7"/>
      <c r="G1" s="7"/>
      <c r="H1" s="7"/>
    </row>
    <row r="2" spans="1:8" ht="21.6" customHeight="1" x14ac:dyDescent="0.25">
      <c r="A2" s="6"/>
      <c r="B2" s="77" t="s">
        <v>33</v>
      </c>
      <c r="C2" s="77"/>
      <c r="D2" s="77"/>
      <c r="E2" s="1"/>
      <c r="F2" s="1"/>
      <c r="G2" s="1"/>
      <c r="H2" s="1"/>
    </row>
    <row r="3" spans="1:8" ht="17.25" customHeight="1" x14ac:dyDescent="0.25">
      <c r="A3" s="6"/>
      <c r="B3" s="78" t="s">
        <v>5</v>
      </c>
      <c r="C3" s="78"/>
      <c r="D3" s="78"/>
      <c r="E3" s="1"/>
      <c r="F3" s="1"/>
      <c r="G3" s="1"/>
      <c r="H3" s="1"/>
    </row>
    <row r="4" spans="1:8" ht="15.75" x14ac:dyDescent="0.25">
      <c r="A4" s="8"/>
      <c r="B4" s="35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ht="15.75" x14ac:dyDescent="0.25">
      <c r="A5" s="50"/>
      <c r="B5" s="51" t="s">
        <v>12</v>
      </c>
      <c r="C5" s="52"/>
      <c r="D5" s="52"/>
      <c r="E5" s="1"/>
      <c r="F5" s="1"/>
      <c r="G5" s="1"/>
      <c r="H5" s="1"/>
    </row>
    <row r="6" spans="1:8" x14ac:dyDescent="0.25">
      <c r="A6" s="37">
        <v>1</v>
      </c>
      <c r="B6" s="37" t="s">
        <v>162</v>
      </c>
      <c r="C6" s="53">
        <v>17700</v>
      </c>
      <c r="D6" s="38">
        <f>C6</f>
        <v>17700</v>
      </c>
    </row>
    <row r="7" spans="1:8" x14ac:dyDescent="0.25">
      <c r="A7" s="43"/>
      <c r="B7" s="44" t="s">
        <v>15</v>
      </c>
      <c r="C7" s="54"/>
      <c r="D7" s="44"/>
    </row>
    <row r="8" spans="1:8" x14ac:dyDescent="0.25">
      <c r="A8" s="43">
        <v>1</v>
      </c>
      <c r="B8" s="37" t="s">
        <v>178</v>
      </c>
      <c r="C8" s="54">
        <v>11760</v>
      </c>
      <c r="D8" s="55">
        <f>C8+D6</f>
        <v>29460</v>
      </c>
    </row>
    <row r="9" spans="1:8" x14ac:dyDescent="0.25">
      <c r="A9" s="37"/>
      <c r="B9" s="38"/>
      <c r="C9" s="37"/>
      <c r="D9" s="37"/>
    </row>
    <row r="10" spans="1:8" x14ac:dyDescent="0.25">
      <c r="A10" s="37"/>
      <c r="B10" s="37"/>
      <c r="C10" s="37"/>
      <c r="D10" s="38"/>
    </row>
    <row r="11" spans="1:8" x14ac:dyDescent="0.25">
      <c r="A11" s="37"/>
      <c r="B11" s="38"/>
      <c r="C11" s="38"/>
      <c r="D11" s="38"/>
    </row>
    <row r="12" spans="1:8" x14ac:dyDescent="0.25">
      <c r="A12" s="56"/>
      <c r="B12" s="38"/>
      <c r="C12" s="37"/>
      <c r="D12" s="44"/>
    </row>
    <row r="13" spans="1:8" x14ac:dyDescent="0.25">
      <c r="A13" s="37"/>
      <c r="B13" s="37"/>
      <c r="C13" s="37"/>
      <c r="D13" s="63"/>
    </row>
    <row r="14" spans="1:8" x14ac:dyDescent="0.25">
      <c r="A14" s="37"/>
      <c r="B14" s="37"/>
      <c r="C14" s="37"/>
      <c r="D14" s="43"/>
    </row>
    <row r="15" spans="1:8" x14ac:dyDescent="0.25">
      <c r="A15" s="43"/>
      <c r="B15" s="44"/>
      <c r="C15" s="44"/>
      <c r="D15" s="46"/>
    </row>
    <row r="16" spans="1:8" x14ac:dyDescent="0.25">
      <c r="A16" s="43"/>
      <c r="B16" s="44"/>
      <c r="C16" s="43"/>
      <c r="D16" s="43"/>
    </row>
    <row r="17" spans="1:4" x14ac:dyDescent="0.25">
      <c r="A17" s="43"/>
      <c r="B17" s="43"/>
      <c r="C17" s="49"/>
      <c r="D17" s="46"/>
    </row>
    <row r="18" spans="1:4" x14ac:dyDescent="0.25">
      <c r="A18" s="43"/>
      <c r="B18" s="44"/>
      <c r="C18" s="44"/>
      <c r="D18" s="44"/>
    </row>
    <row r="19" spans="1:4" x14ac:dyDescent="0.25">
      <c r="A19" s="43"/>
      <c r="B19" s="43"/>
      <c r="C19" s="43"/>
      <c r="D19" s="46"/>
    </row>
    <row r="20" spans="1:4" x14ac:dyDescent="0.25">
      <c r="A20" s="43"/>
      <c r="B20" s="57"/>
      <c r="C20" s="43"/>
      <c r="D20" s="44"/>
    </row>
    <row r="21" spans="1:4" x14ac:dyDescent="0.25">
      <c r="A21" s="43"/>
      <c r="B21" s="44"/>
      <c r="C21" s="43"/>
      <c r="D21" s="43"/>
    </row>
    <row r="22" spans="1:4" x14ac:dyDescent="0.25">
      <c r="A22" s="43"/>
      <c r="B22" s="43"/>
      <c r="C22" s="43"/>
      <c r="D22" s="44"/>
    </row>
    <row r="23" spans="1:4" x14ac:dyDescent="0.25">
      <c r="A23" s="43"/>
      <c r="B23" s="43"/>
      <c r="C23" s="43"/>
      <c r="D23" s="43"/>
    </row>
    <row r="24" spans="1:4" x14ac:dyDescent="0.25">
      <c r="A24" s="43"/>
      <c r="B24" s="43"/>
      <c r="C24" s="43"/>
      <c r="D24" s="43"/>
    </row>
    <row r="25" spans="1:4" x14ac:dyDescent="0.25">
      <c r="A25" s="43"/>
      <c r="B25" s="43"/>
      <c r="C25" s="43"/>
      <c r="D25" s="44"/>
    </row>
    <row r="26" spans="1:4" x14ac:dyDescent="0.25">
      <c r="A26" s="43"/>
      <c r="B26" s="43"/>
      <c r="C26" s="43"/>
      <c r="D26" s="44"/>
    </row>
    <row r="27" spans="1:4" x14ac:dyDescent="0.25">
      <c r="A27" s="43"/>
      <c r="B27" s="43"/>
      <c r="C27" s="43"/>
      <c r="D27" s="43"/>
    </row>
    <row r="28" spans="1:4" x14ac:dyDescent="0.25">
      <c r="A28" s="43"/>
      <c r="B28" s="43"/>
      <c r="C28" s="43"/>
      <c r="D28" s="43"/>
    </row>
    <row r="29" spans="1:4" x14ac:dyDescent="0.25">
      <c r="A29" s="43"/>
      <c r="B29" s="43"/>
      <c r="C29" s="43"/>
      <c r="D29" s="44"/>
    </row>
    <row r="30" spans="1:4" x14ac:dyDescent="0.25">
      <c r="A30" s="43"/>
      <c r="B30" s="43"/>
      <c r="C30" s="43"/>
      <c r="D30" s="44"/>
    </row>
    <row r="31" spans="1:4" x14ac:dyDescent="0.25">
      <c r="A31" s="43"/>
      <c r="B31" s="43"/>
      <c r="C31" s="43"/>
      <c r="D31" s="43"/>
    </row>
    <row r="32" spans="1:4" x14ac:dyDescent="0.25">
      <c r="A32" s="43"/>
      <c r="B32" s="58"/>
      <c r="C32" s="49"/>
      <c r="D32" s="46"/>
    </row>
    <row r="33" spans="1:4" x14ac:dyDescent="0.25">
      <c r="A33" s="43"/>
      <c r="B33" s="58"/>
      <c r="C33" s="43"/>
      <c r="D33" s="43"/>
    </row>
    <row r="34" spans="1:4" x14ac:dyDescent="0.25">
      <c r="A34" s="43"/>
      <c r="B34" s="58"/>
      <c r="C34" s="43"/>
      <c r="D34" s="43"/>
    </row>
    <row r="35" spans="1:4" x14ac:dyDescent="0.25">
      <c r="A35" s="43"/>
      <c r="B35" s="59"/>
      <c r="C35" s="44"/>
      <c r="D35" s="44"/>
    </row>
    <row r="36" spans="1:4" x14ac:dyDescent="0.25">
      <c r="A36" s="48"/>
      <c r="B36" s="48"/>
      <c r="C36" s="48"/>
      <c r="D36" s="48"/>
    </row>
    <row r="37" spans="1:4" x14ac:dyDescent="0.25">
      <c r="A37" s="48"/>
      <c r="B37" s="48"/>
      <c r="C37" s="48"/>
      <c r="D37" s="48"/>
    </row>
    <row r="38" spans="1:4" x14ac:dyDescent="0.25">
      <c r="A38" s="48"/>
      <c r="B38" s="48"/>
      <c r="C38" s="48"/>
      <c r="D38" s="48"/>
    </row>
    <row r="39" spans="1:4" x14ac:dyDescent="0.25">
      <c r="A39" s="48"/>
      <c r="B39" s="48"/>
      <c r="C39" s="48"/>
      <c r="D39" s="4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D7" sqref="D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8" t="s">
        <v>113</v>
      </c>
      <c r="C1" s="78"/>
      <c r="D1" s="78"/>
    </row>
    <row r="2" spans="1:4" ht="15.75" x14ac:dyDescent="0.25">
      <c r="A2" s="6"/>
      <c r="B2" s="77" t="s">
        <v>33</v>
      </c>
      <c r="C2" s="77"/>
      <c r="D2" s="77"/>
    </row>
    <row r="3" spans="1:4" ht="15.75" x14ac:dyDescent="0.25">
      <c r="A3" s="6"/>
      <c r="B3" s="78" t="s">
        <v>37</v>
      </c>
      <c r="C3" s="78"/>
      <c r="D3" s="78"/>
    </row>
    <row r="4" spans="1:4" ht="26.25" x14ac:dyDescent="0.25">
      <c r="A4" s="8"/>
      <c r="B4" s="9" t="s">
        <v>0</v>
      </c>
      <c r="C4" s="8" t="s">
        <v>1</v>
      </c>
      <c r="D4" s="8" t="s">
        <v>28</v>
      </c>
    </row>
    <row r="5" spans="1:4" x14ac:dyDescent="0.25">
      <c r="A5" s="38"/>
      <c r="B5" s="38" t="s">
        <v>16</v>
      </c>
      <c r="C5" s="38"/>
      <c r="D5" s="38"/>
    </row>
    <row r="6" spans="1:4" x14ac:dyDescent="0.25">
      <c r="A6" s="38">
        <v>1</v>
      </c>
      <c r="B6" s="37" t="s">
        <v>192</v>
      </c>
      <c r="C6" s="66">
        <v>3007</v>
      </c>
      <c r="D6" s="38">
        <f>C6</f>
        <v>3007</v>
      </c>
    </row>
    <row r="7" spans="1:4" x14ac:dyDescent="0.25">
      <c r="A7" s="44"/>
      <c r="B7" s="44"/>
      <c r="C7" s="67"/>
      <c r="D7" s="44"/>
    </row>
    <row r="8" spans="1:4" x14ac:dyDescent="0.25">
      <c r="A8" s="43"/>
      <c r="B8" s="37"/>
      <c r="C8" s="54"/>
      <c r="D8" s="68"/>
    </row>
    <row r="9" spans="1:4" x14ac:dyDescent="0.25">
      <c r="A9" s="56"/>
      <c r="B9" s="69"/>
      <c r="C9" s="44"/>
      <c r="D9" s="44"/>
    </row>
    <row r="10" spans="1:4" x14ac:dyDescent="0.25">
      <c r="A10" s="70"/>
      <c r="B10" s="71"/>
      <c r="C10" s="72"/>
      <c r="D10" s="73"/>
    </row>
    <row r="11" spans="1:4" x14ac:dyDescent="0.25">
      <c r="A11" s="43"/>
      <c r="B11" s="37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4"/>
      <c r="C14" s="44"/>
      <c r="D14" s="44"/>
    </row>
    <row r="15" spans="1:4" x14ac:dyDescent="0.25">
      <c r="A15" s="43"/>
      <c r="B15" s="44"/>
      <c r="C15" s="43"/>
      <c r="D15" s="43"/>
    </row>
    <row r="16" spans="1:4" x14ac:dyDescent="0.25">
      <c r="A16" s="43"/>
      <c r="B16" s="57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4"/>
      <c r="C18" s="44"/>
      <c r="D18" s="44"/>
    </row>
    <row r="19" spans="1:4" x14ac:dyDescent="0.25">
      <c r="A19" s="43"/>
      <c r="B19" s="44"/>
      <c r="C19" s="43"/>
      <c r="D19" s="43"/>
    </row>
    <row r="20" spans="1:4" x14ac:dyDescent="0.25">
      <c r="A20" s="43"/>
      <c r="B20" s="45"/>
      <c r="C20" s="43"/>
      <c r="D20" s="43"/>
    </row>
    <row r="21" spans="1:4" x14ac:dyDescent="0.25">
      <c r="A21" s="43"/>
      <c r="B21" s="37"/>
      <c r="C21" s="43"/>
      <c r="D21" s="43"/>
    </row>
    <row r="22" spans="1:4" x14ac:dyDescent="0.25">
      <c r="A22" s="43"/>
      <c r="B22" s="44"/>
      <c r="C22" s="44"/>
      <c r="D22" s="44"/>
    </row>
    <row r="23" spans="1:4" x14ac:dyDescent="0.25">
      <c r="A23" s="43"/>
      <c r="B23" s="59"/>
      <c r="C23" s="43"/>
      <c r="D23" s="43"/>
    </row>
    <row r="24" spans="1:4" x14ac:dyDescent="0.25">
      <c r="A24" s="43"/>
      <c r="B24" s="45"/>
      <c r="C24" s="43"/>
      <c r="D24" s="43"/>
    </row>
    <row r="25" spans="1:4" x14ac:dyDescent="0.25">
      <c r="A25" s="43"/>
      <c r="B25" s="37"/>
      <c r="C25" s="43"/>
      <c r="D25" s="44"/>
    </row>
    <row r="26" spans="1:4" x14ac:dyDescent="0.25">
      <c r="A26" s="43"/>
      <c r="B26" s="59"/>
      <c r="C26" s="44"/>
      <c r="D26" s="44"/>
    </row>
    <row r="27" spans="1:4" x14ac:dyDescent="0.25">
      <c r="A27" s="43"/>
      <c r="B27" s="58"/>
      <c r="C27" s="43"/>
      <c r="D27" s="43"/>
    </row>
    <row r="28" spans="1:4" x14ac:dyDescent="0.25">
      <c r="A28" s="43"/>
      <c r="B28" s="59"/>
      <c r="C28" s="44"/>
      <c r="D28" s="44"/>
    </row>
    <row r="29" spans="1:4" x14ac:dyDescent="0.25">
      <c r="A29" s="43"/>
      <c r="B29" s="59"/>
      <c r="C29" s="43"/>
      <c r="D29" s="43"/>
    </row>
    <row r="30" spans="1:4" x14ac:dyDescent="0.25">
      <c r="A30" s="43"/>
      <c r="B30" s="58"/>
      <c r="C30" s="43"/>
      <c r="D30" s="43"/>
    </row>
    <row r="31" spans="1:4" x14ac:dyDescent="0.25">
      <c r="A31" s="43"/>
      <c r="B31" s="59"/>
      <c r="C31" s="44"/>
      <c r="D31" s="44"/>
    </row>
    <row r="32" spans="1:4" x14ac:dyDescent="0.25">
      <c r="A32" s="48"/>
      <c r="B32" s="48"/>
      <c r="C32" s="48"/>
      <c r="D32" s="48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D21" sqref="D21"/>
    </sheetView>
  </sheetViews>
  <sheetFormatPr defaultRowHeight="15" x14ac:dyDescent="0.25"/>
  <cols>
    <col min="1" max="1" width="3.7109375" customWidth="1"/>
    <col min="2" max="2" width="49.42578125" customWidth="1"/>
    <col min="3" max="3" width="10.5703125" customWidth="1"/>
    <col min="4" max="4" width="12.7109375" customWidth="1"/>
  </cols>
  <sheetData>
    <row r="1" spans="1:8" ht="21" x14ac:dyDescent="0.35">
      <c r="A1" s="1"/>
      <c r="B1" s="79" t="s">
        <v>121</v>
      </c>
      <c r="C1" s="79"/>
      <c r="D1" s="79"/>
      <c r="E1" s="7"/>
      <c r="F1" s="7"/>
      <c r="G1" s="7"/>
      <c r="H1" s="7"/>
    </row>
    <row r="2" spans="1:8" ht="15.75" x14ac:dyDescent="0.25">
      <c r="A2" s="6"/>
      <c r="B2" s="77" t="s">
        <v>33</v>
      </c>
      <c r="C2" s="77"/>
      <c r="D2" s="77"/>
      <c r="E2" s="1"/>
      <c r="F2" s="1"/>
      <c r="G2" s="1"/>
      <c r="H2" s="1"/>
    </row>
    <row r="3" spans="1:8" ht="15.75" x14ac:dyDescent="0.25">
      <c r="A3" s="6"/>
      <c r="B3" s="78" t="s">
        <v>6</v>
      </c>
      <c r="C3" s="78"/>
      <c r="D3" s="78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 x14ac:dyDescent="0.25">
      <c r="A5" s="37"/>
      <c r="B5" s="38" t="s">
        <v>2</v>
      </c>
      <c r="C5" s="38"/>
      <c r="D5" s="37"/>
      <c r="E5" s="1"/>
      <c r="F5" s="1"/>
      <c r="G5" s="1"/>
      <c r="H5" s="1"/>
    </row>
    <row r="6" spans="1:8" s="1" customFormat="1" ht="30" x14ac:dyDescent="0.25">
      <c r="A6" s="37">
        <v>1</v>
      </c>
      <c r="B6" s="37" t="s">
        <v>122</v>
      </c>
      <c r="C6" s="37">
        <v>46048</v>
      </c>
      <c r="D6" s="38">
        <f>C6</f>
        <v>46048</v>
      </c>
    </row>
    <row r="7" spans="1:8" s="1" customFormat="1" x14ac:dyDescent="0.25">
      <c r="A7" s="37"/>
      <c r="B7" s="38" t="s">
        <v>3</v>
      </c>
      <c r="C7" s="37"/>
      <c r="D7" s="37"/>
    </row>
    <row r="8" spans="1:8" s="1" customFormat="1" x14ac:dyDescent="0.25">
      <c r="A8" s="37">
        <v>1</v>
      </c>
      <c r="B8" s="37" t="s">
        <v>143</v>
      </c>
      <c r="C8" s="37">
        <v>5802</v>
      </c>
      <c r="D8" s="38"/>
    </row>
    <row r="9" spans="1:8" s="5" customFormat="1" x14ac:dyDescent="0.25">
      <c r="A9" s="43">
        <v>2</v>
      </c>
      <c r="B9" s="43" t="s">
        <v>144</v>
      </c>
      <c r="C9" s="43">
        <v>8590.25</v>
      </c>
      <c r="D9" s="44"/>
    </row>
    <row r="10" spans="1:8" x14ac:dyDescent="0.25">
      <c r="A10" s="43"/>
      <c r="B10" s="44" t="s">
        <v>139</v>
      </c>
      <c r="C10" s="44">
        <f>SUM(C8:C9)</f>
        <v>14392.25</v>
      </c>
      <c r="D10" s="44">
        <f>C10+D6</f>
        <v>60440.25</v>
      </c>
    </row>
    <row r="11" spans="1:8" x14ac:dyDescent="0.25">
      <c r="A11" s="43"/>
      <c r="B11" s="38" t="s">
        <v>15</v>
      </c>
      <c r="C11" s="49"/>
      <c r="D11" s="44"/>
    </row>
    <row r="12" spans="1:8" s="5" customFormat="1" x14ac:dyDescent="0.25">
      <c r="A12" s="43">
        <v>1</v>
      </c>
      <c r="B12" s="43" t="s">
        <v>179</v>
      </c>
      <c r="C12" s="44">
        <v>59146</v>
      </c>
      <c r="D12" s="44">
        <f>C12+D10</f>
        <v>119586.25</v>
      </c>
    </row>
    <row r="13" spans="1:8" x14ac:dyDescent="0.25">
      <c r="A13" s="43"/>
      <c r="B13" s="38" t="s">
        <v>16</v>
      </c>
      <c r="C13" s="43"/>
      <c r="D13" s="44"/>
    </row>
    <row r="14" spans="1:8" x14ac:dyDescent="0.25">
      <c r="A14" s="43">
        <v>1</v>
      </c>
      <c r="B14" s="37" t="s">
        <v>190</v>
      </c>
      <c r="C14" s="49">
        <v>13609</v>
      </c>
      <c r="D14" s="46"/>
    </row>
    <row r="15" spans="1:8" x14ac:dyDescent="0.25">
      <c r="A15" s="43">
        <v>2</v>
      </c>
      <c r="B15" s="37" t="s">
        <v>191</v>
      </c>
      <c r="C15" s="43">
        <v>70129</v>
      </c>
      <c r="D15" s="43"/>
    </row>
    <row r="16" spans="1:8" x14ac:dyDescent="0.25">
      <c r="A16" s="43"/>
      <c r="B16" s="38" t="s">
        <v>185</v>
      </c>
      <c r="C16" s="46">
        <f>SUM(C14:C15)</f>
        <v>83738</v>
      </c>
      <c r="D16" s="46">
        <f>C16+D12</f>
        <v>203324.25</v>
      </c>
    </row>
    <row r="17" spans="1:4" x14ac:dyDescent="0.25">
      <c r="A17" s="43"/>
      <c r="B17" s="38" t="s">
        <v>17</v>
      </c>
      <c r="C17" s="46"/>
      <c r="D17" s="44"/>
    </row>
    <row r="18" spans="1:4" x14ac:dyDescent="0.25">
      <c r="A18" s="43">
        <v>1</v>
      </c>
      <c r="B18" s="37" t="s">
        <v>200</v>
      </c>
      <c r="C18" s="43">
        <v>17646</v>
      </c>
      <c r="D18" s="46"/>
    </row>
    <row r="19" spans="1:4" x14ac:dyDescent="0.25">
      <c r="A19" s="43">
        <v>2</v>
      </c>
      <c r="B19" s="37" t="s">
        <v>201</v>
      </c>
      <c r="C19" s="43">
        <v>10393</v>
      </c>
      <c r="D19" s="44"/>
    </row>
    <row r="20" spans="1:4" s="31" customFormat="1" x14ac:dyDescent="0.25">
      <c r="A20" s="43"/>
      <c r="B20" s="38" t="s">
        <v>198</v>
      </c>
      <c r="C20" s="44">
        <f>SUM(C18:C19)</f>
        <v>28039</v>
      </c>
      <c r="D20" s="46">
        <f>C20+D16</f>
        <v>231363.25</v>
      </c>
    </row>
    <row r="21" spans="1:4" x14ac:dyDescent="0.25">
      <c r="A21" s="43"/>
      <c r="B21" s="37"/>
      <c r="C21" s="43"/>
      <c r="D21" s="44"/>
    </row>
    <row r="22" spans="1:4" x14ac:dyDescent="0.25">
      <c r="A22" s="43"/>
      <c r="B22" s="38"/>
      <c r="C22" s="44"/>
      <c r="D22" s="44"/>
    </row>
    <row r="23" spans="1:4" x14ac:dyDescent="0.25">
      <c r="A23" s="43"/>
      <c r="B23" s="38"/>
      <c r="C23" s="43"/>
      <c r="D23" s="46"/>
    </row>
    <row r="24" spans="1:4" x14ac:dyDescent="0.25">
      <c r="A24" s="43"/>
      <c r="B24" s="45"/>
      <c r="C24" s="43"/>
      <c r="D24" s="44"/>
    </row>
    <row r="25" spans="1:4" x14ac:dyDescent="0.25">
      <c r="A25" s="43"/>
      <c r="B25" s="45"/>
      <c r="C25" s="43"/>
      <c r="D25" s="46"/>
    </row>
    <row r="26" spans="1:4" x14ac:dyDescent="0.25">
      <c r="A26" s="43"/>
      <c r="B26" s="47"/>
      <c r="C26" s="44"/>
      <c r="D26" s="44"/>
    </row>
    <row r="27" spans="1:4" x14ac:dyDescent="0.25">
      <c r="A27" s="43"/>
      <c r="B27" s="45"/>
      <c r="C27" s="43"/>
      <c r="D27" s="43"/>
    </row>
    <row r="28" spans="1:4" x14ac:dyDescent="0.25">
      <c r="A28" s="43"/>
      <c r="B28" s="45"/>
      <c r="C28" s="43"/>
      <c r="D28" s="43"/>
    </row>
    <row r="29" spans="1:4" x14ac:dyDescent="0.25">
      <c r="A29" s="43"/>
      <c r="B29" s="47"/>
      <c r="C29" s="44"/>
      <c r="D29" s="46"/>
    </row>
    <row r="30" spans="1:4" x14ac:dyDescent="0.25">
      <c r="A30" s="43"/>
      <c r="B30" s="47"/>
      <c r="C30" s="43"/>
      <c r="D30" s="43"/>
    </row>
    <row r="31" spans="1:4" x14ac:dyDescent="0.25">
      <c r="A31" s="43"/>
      <c r="B31" s="45"/>
      <c r="C31" s="43"/>
      <c r="D31" s="44"/>
    </row>
    <row r="32" spans="1:4" x14ac:dyDescent="0.25">
      <c r="A32" s="43"/>
      <c r="B32" s="47"/>
      <c r="C32" s="44"/>
      <c r="D32" s="44"/>
    </row>
    <row r="33" spans="1:4" x14ac:dyDescent="0.25">
      <c r="A33" s="43"/>
      <c r="B33" s="45"/>
      <c r="C33" s="43"/>
      <c r="D33" s="43"/>
    </row>
    <row r="34" spans="1:4" x14ac:dyDescent="0.25">
      <c r="A34" s="43"/>
      <c r="B34" s="47"/>
      <c r="C34" s="44"/>
      <c r="D34" s="44"/>
    </row>
    <row r="35" spans="1:4" x14ac:dyDescent="0.25">
      <c r="A35" s="48"/>
      <c r="B35" s="48"/>
      <c r="C35" s="48"/>
      <c r="D35" s="48"/>
    </row>
    <row r="36" spans="1:4" x14ac:dyDescent="0.25">
      <c r="A36" s="48"/>
      <c r="B36" s="48"/>
      <c r="C36" s="48"/>
      <c r="D36" s="48"/>
    </row>
    <row r="37" spans="1:4" x14ac:dyDescent="0.25">
      <c r="A37" s="48"/>
      <c r="B37" s="48"/>
      <c r="C37" s="48"/>
      <c r="D37" s="4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.710937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7109375" customWidth="1"/>
    <col min="8" max="8" width="16" customWidth="1"/>
    <col min="9" max="9" width="17.42578125" customWidth="1"/>
    <col min="10" max="10" width="15.140625" customWidth="1"/>
    <col min="11" max="11" width="15.5703125" customWidth="1"/>
    <col min="12" max="13" width="15.28515625" customWidth="1"/>
    <col min="14" max="14" width="19.28515625" customWidth="1"/>
  </cols>
  <sheetData>
    <row r="1" spans="1:14" x14ac:dyDescent="0.25">
      <c r="A1" s="80" t="s">
        <v>112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5.75" x14ac:dyDescent="0.25">
      <c r="A2" s="2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11" customFormat="1" ht="20.25" customHeight="1" x14ac:dyDescent="0.25">
      <c r="A3" s="9"/>
      <c r="B3" s="20" t="s">
        <v>2</v>
      </c>
      <c r="C3" s="20" t="s">
        <v>7</v>
      </c>
      <c r="D3" s="20" t="s">
        <v>3</v>
      </c>
      <c r="E3" s="20" t="s">
        <v>9</v>
      </c>
      <c r="F3" s="20" t="s">
        <v>10</v>
      </c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17" t="s">
        <v>18</v>
      </c>
    </row>
    <row r="4" spans="1:14" ht="39.75" customHeight="1" x14ac:dyDescent="0.35">
      <c r="A4" s="21" t="s">
        <v>30</v>
      </c>
      <c r="B4" s="27">
        <f>B5+B6+B8</f>
        <v>39321.100000000006</v>
      </c>
      <c r="C4" s="27">
        <f t="shared" ref="C4:N4" si="0">C5+C6+C8</f>
        <v>39321.100000000006</v>
      </c>
      <c r="D4" s="27">
        <f t="shared" si="0"/>
        <v>42066.100000000006</v>
      </c>
      <c r="E4" s="27">
        <f>E5+E6+E7+E8</f>
        <v>39321.100000000006</v>
      </c>
      <c r="F4" s="27">
        <f t="shared" si="0"/>
        <v>39321.100000000006</v>
      </c>
      <c r="G4" s="27">
        <f t="shared" si="0"/>
        <v>39321.100000000006</v>
      </c>
      <c r="H4" s="27">
        <f t="shared" si="0"/>
        <v>39321.100000000006</v>
      </c>
      <c r="I4" s="27">
        <f t="shared" si="0"/>
        <v>39321.100000000006</v>
      </c>
      <c r="J4" s="27">
        <f t="shared" si="0"/>
        <v>39321.100000000006</v>
      </c>
      <c r="K4" s="27">
        <f t="shared" si="0"/>
        <v>39321.100000000006</v>
      </c>
      <c r="L4" s="27">
        <f t="shared" si="0"/>
        <v>39321.100000000006</v>
      </c>
      <c r="M4" s="27">
        <f t="shared" si="0"/>
        <v>39321.100000000006</v>
      </c>
      <c r="N4" s="27">
        <f t="shared" si="0"/>
        <v>474598.20000000007</v>
      </c>
    </row>
    <row r="5" spans="1:14" ht="39" customHeight="1" x14ac:dyDescent="0.35">
      <c r="A5" s="21" t="s">
        <v>19</v>
      </c>
      <c r="B5" s="28">
        <v>22539.97</v>
      </c>
      <c r="C5" s="19">
        <v>22539.97</v>
      </c>
      <c r="D5" s="19">
        <v>22539.97</v>
      </c>
      <c r="E5" s="19">
        <v>22539.97</v>
      </c>
      <c r="F5" s="19">
        <v>22539.97</v>
      </c>
      <c r="G5" s="19">
        <v>22539.97</v>
      </c>
      <c r="H5" s="19">
        <v>22539.97</v>
      </c>
      <c r="I5" s="19">
        <v>22539.97</v>
      </c>
      <c r="J5" s="19">
        <v>22539.97</v>
      </c>
      <c r="K5" s="19">
        <v>22539.97</v>
      </c>
      <c r="L5" s="19">
        <v>22539.97</v>
      </c>
      <c r="M5" s="19">
        <v>22539.97</v>
      </c>
      <c r="N5" s="19">
        <f t="shared" ref="N5:N23" si="1">SUM(B5:M5)</f>
        <v>270479.64</v>
      </c>
    </row>
    <row r="6" spans="1:14" ht="44.25" customHeight="1" x14ac:dyDescent="0.35">
      <c r="A6" s="21" t="s">
        <v>39</v>
      </c>
      <c r="B6" s="28">
        <v>16781.13</v>
      </c>
      <c r="C6" s="19">
        <v>16781.13</v>
      </c>
      <c r="D6" s="19">
        <v>16781.13</v>
      </c>
      <c r="E6" s="19">
        <v>16781.13</v>
      </c>
      <c r="F6" s="19">
        <v>16781.13</v>
      </c>
      <c r="G6" s="19">
        <v>16781.13</v>
      </c>
      <c r="H6" s="19">
        <v>16781.13</v>
      </c>
      <c r="I6" s="19">
        <v>16781.13</v>
      </c>
      <c r="J6" s="19">
        <v>16781.13</v>
      </c>
      <c r="K6" s="19">
        <v>16781.13</v>
      </c>
      <c r="L6" s="19">
        <v>16781.13</v>
      </c>
      <c r="M6" s="19">
        <v>16781.13</v>
      </c>
      <c r="N6" s="19">
        <f>SUM(B6:M6)</f>
        <v>201373.56000000003</v>
      </c>
    </row>
    <row r="7" spans="1:14" ht="44.25" customHeight="1" x14ac:dyDescent="0.35">
      <c r="A7" s="21" t="s">
        <v>111</v>
      </c>
      <c r="B7" s="2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ht="44.25" customHeight="1" x14ac:dyDescent="0.35">
      <c r="A8" s="21" t="s">
        <v>36</v>
      </c>
      <c r="B8" s="28"/>
      <c r="C8" s="19"/>
      <c r="D8" s="19">
        <v>2745</v>
      </c>
      <c r="E8" s="19"/>
      <c r="F8" s="19"/>
      <c r="G8" s="19"/>
      <c r="H8" s="19"/>
      <c r="I8" s="19"/>
      <c r="J8" s="19"/>
      <c r="K8" s="19"/>
      <c r="L8" s="19"/>
      <c r="M8" s="19"/>
      <c r="N8" s="19">
        <f>SUM(B8:M8)</f>
        <v>2745</v>
      </c>
    </row>
    <row r="9" spans="1:14" ht="36" customHeight="1" x14ac:dyDescent="0.35">
      <c r="A9" s="22" t="s">
        <v>20</v>
      </c>
      <c r="B9" s="27">
        <f>B10+B11+B12+B13</f>
        <v>8937.08</v>
      </c>
      <c r="C9" s="27">
        <f t="shared" ref="C9:M9" si="2">C10+C11+C12+C13</f>
        <v>19897.21</v>
      </c>
      <c r="D9" s="27">
        <f t="shared" si="2"/>
        <v>19642.830000000002</v>
      </c>
      <c r="E9" s="27">
        <f t="shared" si="2"/>
        <v>20784.879999999997</v>
      </c>
      <c r="F9" s="27">
        <f t="shared" si="2"/>
        <v>5070.96</v>
      </c>
      <c r="G9" s="27">
        <f t="shared" si="2"/>
        <v>2733.55</v>
      </c>
      <c r="H9" s="27">
        <f t="shared" si="2"/>
        <v>4540.5</v>
      </c>
      <c r="I9" s="27">
        <f t="shared" si="2"/>
        <v>3926.25</v>
      </c>
      <c r="J9" s="27">
        <f t="shared" si="2"/>
        <v>18662.97</v>
      </c>
      <c r="K9" s="27">
        <f t="shared" si="2"/>
        <v>14221.18</v>
      </c>
      <c r="L9" s="27">
        <f t="shared" si="2"/>
        <v>21532.21</v>
      </c>
      <c r="M9" s="27">
        <f t="shared" si="2"/>
        <v>17952.580000000002</v>
      </c>
      <c r="N9" s="18">
        <f t="shared" si="1"/>
        <v>157902.20000000001</v>
      </c>
    </row>
    <row r="10" spans="1:14" ht="40.5" customHeight="1" x14ac:dyDescent="0.35">
      <c r="A10" s="21" t="s">
        <v>21</v>
      </c>
      <c r="B10" s="28">
        <v>4383</v>
      </c>
      <c r="C10" s="19">
        <v>8319</v>
      </c>
      <c r="D10" s="19">
        <v>14363</v>
      </c>
      <c r="E10" s="19">
        <v>3183.03</v>
      </c>
      <c r="F10" s="19">
        <v>633</v>
      </c>
      <c r="G10" s="19">
        <v>633</v>
      </c>
      <c r="H10" s="19"/>
      <c r="I10" s="19">
        <v>2613.75</v>
      </c>
      <c r="J10" s="19">
        <v>2215.5</v>
      </c>
      <c r="K10" s="19">
        <v>316.5</v>
      </c>
      <c r="L10" s="19">
        <v>10547.75</v>
      </c>
      <c r="M10" s="19">
        <v>13678.5</v>
      </c>
      <c r="N10" s="18">
        <f t="shared" si="1"/>
        <v>60886.03</v>
      </c>
    </row>
    <row r="11" spans="1:14" ht="45.75" customHeight="1" x14ac:dyDescent="0.35">
      <c r="A11" s="21" t="s">
        <v>22</v>
      </c>
      <c r="B11" s="29">
        <v>1266</v>
      </c>
      <c r="C11" s="19"/>
      <c r="D11" s="19">
        <v>949.5</v>
      </c>
      <c r="E11" s="19">
        <v>1266</v>
      </c>
      <c r="F11" s="19"/>
      <c r="G11" s="19"/>
      <c r="H11" s="19">
        <v>2883.5</v>
      </c>
      <c r="I11" s="19"/>
      <c r="J11" s="19">
        <v>1959</v>
      </c>
      <c r="K11" s="19">
        <v>799.38</v>
      </c>
      <c r="L11" s="19">
        <v>6197</v>
      </c>
      <c r="M11" s="19"/>
      <c r="N11" s="18">
        <f t="shared" si="1"/>
        <v>15320.38</v>
      </c>
    </row>
    <row r="12" spans="1:14" ht="45.75" customHeight="1" x14ac:dyDescent="0.35">
      <c r="A12" s="26" t="s">
        <v>34</v>
      </c>
      <c r="B12" s="28">
        <v>319.25</v>
      </c>
      <c r="C12" s="19">
        <v>8407.5</v>
      </c>
      <c r="D12" s="19">
        <v>1361.5</v>
      </c>
      <c r="E12" s="19">
        <v>12773.25</v>
      </c>
      <c r="F12" s="19">
        <v>1267.25</v>
      </c>
      <c r="G12" s="19">
        <v>319.25</v>
      </c>
      <c r="H12" s="19">
        <v>1657</v>
      </c>
      <c r="I12" s="19">
        <v>1312.5</v>
      </c>
      <c r="J12" s="19">
        <v>11127.75</v>
      </c>
      <c r="K12" s="19">
        <v>11324</v>
      </c>
      <c r="L12" s="19">
        <v>1616.75</v>
      </c>
      <c r="M12" s="19">
        <v>1305.25</v>
      </c>
      <c r="N12" s="18">
        <f t="shared" si="1"/>
        <v>52791.25</v>
      </c>
    </row>
    <row r="13" spans="1:14" ht="21.75" customHeight="1" x14ac:dyDescent="0.35">
      <c r="A13" s="21" t="s">
        <v>23</v>
      </c>
      <c r="B13" s="28">
        <v>2968.83</v>
      </c>
      <c r="C13" s="19">
        <v>3170.71</v>
      </c>
      <c r="D13" s="19">
        <v>2968.83</v>
      </c>
      <c r="E13" s="19">
        <v>3562.6</v>
      </c>
      <c r="F13" s="19">
        <v>3170.71</v>
      </c>
      <c r="G13" s="19">
        <v>1781.3</v>
      </c>
      <c r="H13" s="19"/>
      <c r="I13" s="19"/>
      <c r="J13" s="19">
        <v>3360.72</v>
      </c>
      <c r="K13" s="19">
        <v>1781.3</v>
      </c>
      <c r="L13" s="19">
        <v>3170.71</v>
      </c>
      <c r="M13" s="19">
        <v>2968.83</v>
      </c>
      <c r="N13" s="19">
        <f t="shared" si="1"/>
        <v>28904.54</v>
      </c>
    </row>
    <row r="14" spans="1:14" ht="23.25" customHeight="1" x14ac:dyDescent="0.35">
      <c r="A14" s="22" t="s">
        <v>24</v>
      </c>
      <c r="B14" s="27">
        <f>B15+B16+B17</f>
        <v>46048</v>
      </c>
      <c r="C14" s="27">
        <f t="shared" ref="C14:M14" si="3">C15+C16+C17</f>
        <v>0</v>
      </c>
      <c r="D14" s="27">
        <f t="shared" si="3"/>
        <v>14392.25</v>
      </c>
      <c r="E14" s="27">
        <f t="shared" si="3"/>
        <v>0</v>
      </c>
      <c r="F14" s="27">
        <f t="shared" si="3"/>
        <v>0</v>
      </c>
      <c r="G14" s="27">
        <f t="shared" si="3"/>
        <v>0</v>
      </c>
      <c r="H14" s="27">
        <f t="shared" si="3"/>
        <v>17700</v>
      </c>
      <c r="I14" s="27">
        <f t="shared" si="3"/>
        <v>0</v>
      </c>
      <c r="J14" s="27">
        <f t="shared" si="3"/>
        <v>0</v>
      </c>
      <c r="K14" s="27">
        <f t="shared" si="3"/>
        <v>70906</v>
      </c>
      <c r="L14" s="27">
        <f t="shared" si="3"/>
        <v>86745</v>
      </c>
      <c r="M14" s="27">
        <f t="shared" si="3"/>
        <v>28039</v>
      </c>
      <c r="N14" s="18">
        <f t="shared" si="1"/>
        <v>263830.25</v>
      </c>
    </row>
    <row r="15" spans="1:14" ht="42" customHeight="1" x14ac:dyDescent="0.35">
      <c r="A15" s="21" t="s">
        <v>25</v>
      </c>
      <c r="B15" s="28">
        <v>46048</v>
      </c>
      <c r="C15" s="19"/>
      <c r="D15" s="19">
        <v>14392.25</v>
      </c>
      <c r="E15" s="19"/>
      <c r="F15" s="19"/>
      <c r="G15" s="19"/>
      <c r="H15" s="28"/>
      <c r="I15" s="19"/>
      <c r="J15" s="19"/>
      <c r="K15" s="19">
        <v>59146</v>
      </c>
      <c r="L15" s="19">
        <v>83738</v>
      </c>
      <c r="M15" s="19">
        <v>28039</v>
      </c>
      <c r="N15" s="19">
        <f t="shared" si="1"/>
        <v>231363.25</v>
      </c>
    </row>
    <row r="16" spans="1:14" ht="40.5" customHeight="1" x14ac:dyDescent="0.35">
      <c r="A16" s="21" t="s">
        <v>26</v>
      </c>
      <c r="B16" s="28"/>
      <c r="C16" s="19"/>
      <c r="D16" s="19"/>
      <c r="E16" s="19"/>
      <c r="F16" s="19"/>
      <c r="G16" s="19"/>
      <c r="H16" s="19">
        <f>17700</f>
        <v>17700</v>
      </c>
      <c r="I16" s="19"/>
      <c r="J16" s="19"/>
      <c r="K16" s="28">
        <v>11760</v>
      </c>
      <c r="L16" s="19"/>
      <c r="M16" s="19"/>
      <c r="N16" s="19">
        <f t="shared" si="1"/>
        <v>29460</v>
      </c>
    </row>
    <row r="17" spans="1:14" ht="40.5" customHeight="1" x14ac:dyDescent="0.35">
      <c r="A17" s="26" t="s">
        <v>35</v>
      </c>
      <c r="B17" s="28"/>
      <c r="C17" s="19"/>
      <c r="D17" s="19"/>
      <c r="E17" s="19"/>
      <c r="F17" s="19"/>
      <c r="G17" s="19"/>
      <c r="H17" s="19"/>
      <c r="I17" s="19"/>
      <c r="J17" s="19"/>
      <c r="K17" s="19"/>
      <c r="L17" s="19">
        <v>3007</v>
      </c>
      <c r="M17" s="19"/>
      <c r="N17" s="18">
        <f t="shared" si="1"/>
        <v>3007</v>
      </c>
    </row>
    <row r="18" spans="1:14" ht="40.5" customHeight="1" x14ac:dyDescent="0.35">
      <c r="A18" s="36" t="s">
        <v>72</v>
      </c>
      <c r="B18" s="28"/>
      <c r="C18" s="19"/>
      <c r="D18" s="19"/>
      <c r="E18" s="19"/>
      <c r="F18" s="19"/>
      <c r="G18" s="19">
        <v>800</v>
      </c>
      <c r="H18" s="19">
        <v>2067.96</v>
      </c>
      <c r="I18" s="19"/>
      <c r="J18" s="19"/>
      <c r="K18" s="19"/>
      <c r="L18" s="19"/>
      <c r="M18" s="19"/>
      <c r="N18" s="28">
        <f>SUM(B18:M18)</f>
        <v>2867.96</v>
      </c>
    </row>
    <row r="19" spans="1:14" ht="40.5" customHeight="1" x14ac:dyDescent="0.35">
      <c r="A19" s="22" t="s">
        <v>105</v>
      </c>
      <c r="B19" s="27">
        <f>B20+B21+B22</f>
        <v>17959.73</v>
      </c>
      <c r="C19" s="27">
        <f t="shared" ref="C19:M19" si="4">C20+C21+C22</f>
        <v>7938.43</v>
      </c>
      <c r="D19" s="27">
        <f t="shared" si="4"/>
        <v>17722.330000000002</v>
      </c>
      <c r="E19" s="27">
        <f t="shared" si="4"/>
        <v>1063.7200000000012</v>
      </c>
      <c r="F19" s="27">
        <f t="shared" si="4"/>
        <v>5286.66</v>
      </c>
      <c r="G19" s="27">
        <f t="shared" si="4"/>
        <v>10351.11</v>
      </c>
      <c r="H19" s="27">
        <f t="shared" si="4"/>
        <v>8145.2099999999991</v>
      </c>
      <c r="I19" s="27">
        <f t="shared" si="4"/>
        <v>6471.42</v>
      </c>
      <c r="J19" s="27">
        <f t="shared" si="4"/>
        <v>2475.2799999999997</v>
      </c>
      <c r="K19" s="27">
        <f t="shared" si="4"/>
        <v>13817.88</v>
      </c>
      <c r="L19" s="27">
        <f t="shared" si="4"/>
        <v>6210.71</v>
      </c>
      <c r="M19" s="27">
        <f t="shared" si="4"/>
        <v>12377.54</v>
      </c>
      <c r="N19" s="18">
        <f t="shared" ref="N19:N22" si="5">SUM(B19:M19)</f>
        <v>109820.02000000002</v>
      </c>
    </row>
    <row r="20" spans="1:14" ht="40.5" customHeight="1" x14ac:dyDescent="0.35">
      <c r="A20" s="21" t="s">
        <v>106</v>
      </c>
      <c r="B20" s="28">
        <v>1250.3399999999999</v>
      </c>
      <c r="C20" s="19">
        <v>3929.64</v>
      </c>
      <c r="D20" s="19">
        <v>1161.03</v>
      </c>
      <c r="E20" s="19">
        <v>4554.8100000000004</v>
      </c>
      <c r="F20" s="19">
        <v>-1518.27</v>
      </c>
      <c r="G20" s="19">
        <v>2173.21</v>
      </c>
      <c r="H20" s="19">
        <v>-208.39</v>
      </c>
      <c r="I20" s="19">
        <v>-3870.1</v>
      </c>
      <c r="J20" s="19">
        <v>-2143.44</v>
      </c>
      <c r="K20" s="19">
        <v>1280.1099999999999</v>
      </c>
      <c r="L20" s="19">
        <v>1012.18</v>
      </c>
      <c r="M20" s="19">
        <v>178.62</v>
      </c>
      <c r="N20" s="19">
        <f t="shared" si="5"/>
        <v>7799.739999999998</v>
      </c>
    </row>
    <row r="21" spans="1:14" ht="40.5" customHeight="1" x14ac:dyDescent="0.35">
      <c r="A21" s="21" t="s">
        <v>107</v>
      </c>
      <c r="B21" s="28">
        <v>5012.79</v>
      </c>
      <c r="C21" s="19">
        <v>5012.79</v>
      </c>
      <c r="D21" s="19">
        <v>5012.79</v>
      </c>
      <c r="E21" s="19">
        <v>5012.79</v>
      </c>
      <c r="F21" s="19">
        <v>5012.79</v>
      </c>
      <c r="G21" s="19">
        <v>5012.79</v>
      </c>
      <c r="H21" s="19">
        <v>5012.79</v>
      </c>
      <c r="I21" s="19">
        <v>5012.79</v>
      </c>
      <c r="J21" s="19">
        <v>5012.79</v>
      </c>
      <c r="K21" s="28">
        <v>5012.79</v>
      </c>
      <c r="L21" s="19">
        <v>5012.79</v>
      </c>
      <c r="M21" s="19">
        <v>5012.79</v>
      </c>
      <c r="N21" s="19">
        <f t="shared" si="5"/>
        <v>60153.48</v>
      </c>
    </row>
    <row r="22" spans="1:14" ht="40.5" customHeight="1" x14ac:dyDescent="0.35">
      <c r="A22" s="26" t="s">
        <v>108</v>
      </c>
      <c r="B22" s="28">
        <v>11696.6</v>
      </c>
      <c r="C22" s="19">
        <v>-1004</v>
      </c>
      <c r="D22" s="19">
        <v>11548.51</v>
      </c>
      <c r="E22" s="19">
        <v>-8503.8799999999992</v>
      </c>
      <c r="F22" s="19">
        <v>1792.14</v>
      </c>
      <c r="G22" s="19">
        <v>3165.11</v>
      </c>
      <c r="H22" s="19">
        <v>3340.81</v>
      </c>
      <c r="I22" s="19">
        <v>5328.73</v>
      </c>
      <c r="J22" s="64">
        <v>-394.07</v>
      </c>
      <c r="K22" s="19">
        <v>7524.98</v>
      </c>
      <c r="L22" s="19">
        <v>185.74</v>
      </c>
      <c r="M22" s="19">
        <v>7186.13</v>
      </c>
      <c r="N22" s="18">
        <f t="shared" si="5"/>
        <v>41866.799999999996</v>
      </c>
    </row>
    <row r="23" spans="1:14" ht="39.75" customHeight="1" x14ac:dyDescent="0.35">
      <c r="A23" s="22" t="s">
        <v>109</v>
      </c>
      <c r="B23" s="27">
        <v>23840.36</v>
      </c>
      <c r="C23" s="18">
        <v>23840.36</v>
      </c>
      <c r="D23" s="18">
        <v>23840.36</v>
      </c>
      <c r="E23" s="18">
        <v>23840.36</v>
      </c>
      <c r="F23" s="18">
        <v>23840.36</v>
      </c>
      <c r="G23" s="18">
        <v>23840.36</v>
      </c>
      <c r="H23" s="18">
        <v>23840.36</v>
      </c>
      <c r="I23" s="18">
        <v>23840.36</v>
      </c>
      <c r="J23" s="18">
        <v>23840.36</v>
      </c>
      <c r="K23" s="18">
        <v>23840.36</v>
      </c>
      <c r="L23" s="18">
        <v>23840.36</v>
      </c>
      <c r="M23" s="18">
        <v>23840.36</v>
      </c>
      <c r="N23" s="18">
        <f t="shared" si="1"/>
        <v>286084.31999999995</v>
      </c>
    </row>
    <row r="24" spans="1:14" ht="22.5" customHeight="1" x14ac:dyDescent="0.35">
      <c r="A24" s="22" t="s">
        <v>27</v>
      </c>
      <c r="B24" s="27">
        <f>B4+B9+B14+B18+B23+B19</f>
        <v>136106.27000000002</v>
      </c>
      <c r="C24" s="27">
        <f t="shared" ref="C24:N24" si="6">C4+C9+C14+C18+C23+C19</f>
        <v>90997.1</v>
      </c>
      <c r="D24" s="27">
        <f t="shared" si="6"/>
        <v>117663.87000000001</v>
      </c>
      <c r="E24" s="27">
        <f t="shared" si="6"/>
        <v>85010.06</v>
      </c>
      <c r="F24" s="27">
        <f t="shared" si="6"/>
        <v>73519.080000000016</v>
      </c>
      <c r="G24" s="27">
        <f t="shared" si="6"/>
        <v>77046.12000000001</v>
      </c>
      <c r="H24" s="27">
        <f t="shared" si="6"/>
        <v>95615.13</v>
      </c>
      <c r="I24" s="27">
        <f t="shared" si="6"/>
        <v>73559.13</v>
      </c>
      <c r="J24" s="27">
        <f t="shared" si="6"/>
        <v>84299.71</v>
      </c>
      <c r="K24" s="27">
        <f t="shared" si="6"/>
        <v>162106.52000000002</v>
      </c>
      <c r="L24" s="27">
        <f t="shared" si="6"/>
        <v>177649.37999999998</v>
      </c>
      <c r="M24" s="27">
        <f t="shared" si="6"/>
        <v>121530.58000000002</v>
      </c>
      <c r="N24" s="27">
        <f t="shared" si="6"/>
        <v>1295102.9500000002</v>
      </c>
    </row>
    <row r="25" spans="1:14" ht="15.75" x14ac:dyDescent="0.25">
      <c r="A25" s="81" t="s">
        <v>110</v>
      </c>
      <c r="B25" s="81"/>
      <c r="C25" s="81"/>
      <c r="D25" s="23"/>
      <c r="E25" s="23"/>
      <c r="F25" s="23"/>
      <c r="G25" s="23"/>
      <c r="H25" s="23"/>
      <c r="I25" s="23"/>
      <c r="J25" s="23"/>
      <c r="K25" s="23"/>
      <c r="L25" s="82" t="s">
        <v>31</v>
      </c>
      <c r="M25" s="82"/>
      <c r="N25" s="82"/>
    </row>
    <row r="26" spans="1:14" ht="15.75" x14ac:dyDescent="0.25">
      <c r="A26" s="24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ht="15.75" x14ac:dyDescent="0.25">
      <c r="A27" s="81" t="s">
        <v>29</v>
      </c>
      <c r="B27" s="81"/>
      <c r="C27" s="81"/>
      <c r="D27" s="23"/>
      <c r="E27" s="23"/>
      <c r="F27" s="23"/>
      <c r="G27" s="23"/>
      <c r="H27" s="23"/>
      <c r="I27" s="23"/>
      <c r="J27" s="23"/>
      <c r="K27" s="23"/>
      <c r="L27" s="82" t="s">
        <v>38</v>
      </c>
      <c r="M27" s="82"/>
      <c r="N27" s="82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H33" sqref="H31:H33"/>
    </sheetView>
  </sheetViews>
  <sheetFormatPr defaultRowHeight="15" x14ac:dyDescent="0.25"/>
  <cols>
    <col min="1" max="1" width="4.140625" customWidth="1"/>
    <col min="2" max="2" width="6.42578125" customWidth="1"/>
    <col min="3" max="3" width="49.85546875" customWidth="1"/>
    <col min="4" max="4" width="11.140625" customWidth="1"/>
    <col min="5" max="5" width="14.7109375" customWidth="1"/>
  </cols>
  <sheetData>
    <row r="1" spans="1:5" x14ac:dyDescent="0.25">
      <c r="B1" t="s">
        <v>50</v>
      </c>
    </row>
    <row r="2" spans="1:5" x14ac:dyDescent="0.25">
      <c r="C2" t="s">
        <v>49</v>
      </c>
    </row>
    <row r="3" spans="1:5" x14ac:dyDescent="0.25">
      <c r="B3" t="s">
        <v>40</v>
      </c>
    </row>
    <row r="4" spans="1:5" x14ac:dyDescent="0.25">
      <c r="A4" s="32" t="s">
        <v>41</v>
      </c>
      <c r="B4" s="32" t="s">
        <v>41</v>
      </c>
      <c r="C4" s="32"/>
      <c r="D4" s="32" t="s">
        <v>42</v>
      </c>
      <c r="E4" s="32" t="s">
        <v>43</v>
      </c>
    </row>
    <row r="5" spans="1:5" x14ac:dyDescent="0.25">
      <c r="A5" s="33" t="s">
        <v>44</v>
      </c>
      <c r="B5" s="33" t="s">
        <v>45</v>
      </c>
      <c r="C5" s="33" t="s">
        <v>46</v>
      </c>
      <c r="D5" s="33" t="s">
        <v>47</v>
      </c>
      <c r="E5" s="33" t="s">
        <v>48</v>
      </c>
    </row>
    <row r="6" spans="1:5" x14ac:dyDescent="0.25">
      <c r="A6" s="13">
        <v>1</v>
      </c>
      <c r="B6" s="13">
        <v>19</v>
      </c>
      <c r="C6" s="13" t="s">
        <v>51</v>
      </c>
      <c r="D6" s="34" t="s">
        <v>52</v>
      </c>
      <c r="E6" s="13"/>
    </row>
    <row r="7" spans="1:5" x14ac:dyDescent="0.25">
      <c r="A7" s="13">
        <v>2</v>
      </c>
      <c r="B7" s="13">
        <v>80</v>
      </c>
      <c r="C7" s="13" t="s">
        <v>53</v>
      </c>
      <c r="D7" s="34" t="s">
        <v>54</v>
      </c>
      <c r="E7" s="13"/>
    </row>
    <row r="8" spans="1:5" x14ac:dyDescent="0.25">
      <c r="A8" s="13">
        <v>3</v>
      </c>
      <c r="B8" s="13" t="s">
        <v>64</v>
      </c>
      <c r="C8" s="13" t="s">
        <v>55</v>
      </c>
      <c r="D8" s="34" t="s">
        <v>56</v>
      </c>
      <c r="E8" s="13"/>
    </row>
    <row r="9" spans="1:5" x14ac:dyDescent="0.25">
      <c r="A9" s="13">
        <v>4</v>
      </c>
      <c r="B9" s="13">
        <v>11</v>
      </c>
      <c r="C9" s="13" t="s">
        <v>57</v>
      </c>
      <c r="D9" s="34" t="s">
        <v>58</v>
      </c>
      <c r="E9" s="13" t="s">
        <v>73</v>
      </c>
    </row>
    <row r="10" spans="1:5" x14ac:dyDescent="0.25">
      <c r="A10" s="13">
        <v>5</v>
      </c>
      <c r="B10" s="13">
        <v>33</v>
      </c>
      <c r="C10" s="13" t="s">
        <v>59</v>
      </c>
      <c r="D10" s="34" t="s">
        <v>60</v>
      </c>
      <c r="E10" s="13"/>
    </row>
    <row r="11" spans="1:5" x14ac:dyDescent="0.25">
      <c r="A11" s="13">
        <v>6</v>
      </c>
      <c r="B11" s="13">
        <v>34</v>
      </c>
      <c r="C11" s="13" t="s">
        <v>59</v>
      </c>
      <c r="D11" s="34" t="s">
        <v>61</v>
      </c>
      <c r="E11" s="13"/>
    </row>
    <row r="12" spans="1:5" x14ac:dyDescent="0.25">
      <c r="A12" s="13">
        <v>7</v>
      </c>
      <c r="B12" s="13">
        <v>40</v>
      </c>
      <c r="C12" s="13" t="s">
        <v>62</v>
      </c>
      <c r="D12" s="34" t="s">
        <v>63</v>
      </c>
      <c r="E12" s="13"/>
    </row>
    <row r="13" spans="1:5" x14ac:dyDescent="0.25">
      <c r="A13" s="13">
        <v>8</v>
      </c>
      <c r="B13" s="13" t="s">
        <v>64</v>
      </c>
      <c r="C13" s="13" t="s">
        <v>65</v>
      </c>
      <c r="D13" s="34" t="s">
        <v>66</v>
      </c>
      <c r="E13" s="13"/>
    </row>
    <row r="14" spans="1:5" x14ac:dyDescent="0.25">
      <c r="A14" s="13">
        <v>9</v>
      </c>
      <c r="B14" s="13" t="s">
        <v>64</v>
      </c>
      <c r="C14" s="13" t="s">
        <v>68</v>
      </c>
      <c r="D14" s="34" t="s">
        <v>66</v>
      </c>
      <c r="E14" s="13"/>
    </row>
    <row r="15" spans="1:5" x14ac:dyDescent="0.25">
      <c r="A15" s="13">
        <v>10</v>
      </c>
      <c r="B15" s="13"/>
      <c r="C15" s="13" t="s">
        <v>67</v>
      </c>
      <c r="D15" s="34"/>
      <c r="E15" s="13"/>
    </row>
    <row r="16" spans="1:5" x14ac:dyDescent="0.25">
      <c r="A16" s="13">
        <v>11</v>
      </c>
      <c r="B16" s="13">
        <v>7</v>
      </c>
      <c r="C16" s="13" t="s">
        <v>69</v>
      </c>
      <c r="D16" s="34" t="s">
        <v>70</v>
      </c>
      <c r="E16" s="13"/>
    </row>
    <row r="17" spans="1:5" x14ac:dyDescent="0.25">
      <c r="A17" s="13">
        <v>12</v>
      </c>
      <c r="B17" s="13">
        <v>34</v>
      </c>
      <c r="C17" s="13" t="s">
        <v>74</v>
      </c>
      <c r="D17" s="34" t="s">
        <v>75</v>
      </c>
      <c r="E17" s="13"/>
    </row>
    <row r="18" spans="1:5" x14ac:dyDescent="0.25">
      <c r="A18" s="13">
        <v>13</v>
      </c>
      <c r="B18" s="13">
        <v>109</v>
      </c>
      <c r="C18" s="13" t="s">
        <v>59</v>
      </c>
      <c r="D18" s="34" t="s">
        <v>76</v>
      </c>
      <c r="E18" s="13"/>
    </row>
    <row r="19" spans="1:5" x14ac:dyDescent="0.25">
      <c r="A19" s="13">
        <v>14</v>
      </c>
      <c r="B19" s="13">
        <v>104</v>
      </c>
      <c r="C19" s="13" t="s">
        <v>80</v>
      </c>
      <c r="D19" s="34" t="s">
        <v>77</v>
      </c>
      <c r="E19" s="13"/>
    </row>
    <row r="20" spans="1:5" x14ac:dyDescent="0.25">
      <c r="A20" s="13">
        <v>15</v>
      </c>
      <c r="B20" s="13">
        <v>38</v>
      </c>
      <c r="C20" s="13" t="s">
        <v>78</v>
      </c>
      <c r="D20" s="34" t="s">
        <v>79</v>
      </c>
      <c r="E20" s="13"/>
    </row>
    <row r="21" spans="1:5" x14ac:dyDescent="0.25">
      <c r="A21" s="13">
        <v>16</v>
      </c>
      <c r="B21" s="13">
        <v>109</v>
      </c>
      <c r="C21" s="13" t="s">
        <v>81</v>
      </c>
      <c r="D21" s="34" t="s">
        <v>82</v>
      </c>
      <c r="E21" s="13"/>
    </row>
    <row r="22" spans="1:5" x14ac:dyDescent="0.25">
      <c r="A22" s="13">
        <v>17</v>
      </c>
      <c r="B22" s="13">
        <v>78</v>
      </c>
      <c r="C22" s="13" t="s">
        <v>83</v>
      </c>
      <c r="D22" s="34" t="s">
        <v>84</v>
      </c>
      <c r="E22" s="13"/>
    </row>
    <row r="23" spans="1:5" x14ac:dyDescent="0.25">
      <c r="A23" s="13">
        <v>18</v>
      </c>
      <c r="B23" s="13">
        <v>31</v>
      </c>
      <c r="C23" s="13" t="s">
        <v>85</v>
      </c>
      <c r="D23" s="34" t="s">
        <v>86</v>
      </c>
      <c r="E23" s="13"/>
    </row>
    <row r="24" spans="1:5" x14ac:dyDescent="0.25">
      <c r="A24" s="13">
        <v>19</v>
      </c>
      <c r="B24" s="13">
        <v>8</v>
      </c>
      <c r="C24" s="13" t="s">
        <v>87</v>
      </c>
      <c r="D24" s="34" t="s">
        <v>88</v>
      </c>
      <c r="E24" s="13"/>
    </row>
    <row r="25" spans="1:5" x14ac:dyDescent="0.25">
      <c r="A25" s="13">
        <v>20</v>
      </c>
      <c r="B25" s="13">
        <v>31</v>
      </c>
      <c r="C25" s="13" t="s">
        <v>89</v>
      </c>
      <c r="D25" s="34" t="s">
        <v>90</v>
      </c>
      <c r="E25" s="13"/>
    </row>
    <row r="26" spans="1:5" x14ac:dyDescent="0.25">
      <c r="A26" s="13">
        <v>21</v>
      </c>
      <c r="B26" s="13">
        <v>106</v>
      </c>
      <c r="C26" s="13" t="s">
        <v>91</v>
      </c>
      <c r="D26" s="34" t="s">
        <v>92</v>
      </c>
      <c r="E26" s="13"/>
    </row>
    <row r="27" spans="1:5" x14ac:dyDescent="0.25">
      <c r="A27" s="13">
        <v>22</v>
      </c>
      <c r="B27" s="13">
        <v>110</v>
      </c>
      <c r="C27" s="13" t="s">
        <v>93</v>
      </c>
      <c r="D27" s="34" t="s">
        <v>94</v>
      </c>
      <c r="E27" s="13"/>
    </row>
    <row r="28" spans="1:5" x14ac:dyDescent="0.25">
      <c r="A28" s="13">
        <v>23</v>
      </c>
      <c r="B28" s="13">
        <v>82</v>
      </c>
      <c r="C28" s="13" t="s">
        <v>95</v>
      </c>
      <c r="D28" s="34" t="s">
        <v>94</v>
      </c>
      <c r="E28" s="13"/>
    </row>
    <row r="29" spans="1:5" x14ac:dyDescent="0.25">
      <c r="A29" s="13">
        <v>24</v>
      </c>
      <c r="B29" s="13" t="s">
        <v>96</v>
      </c>
      <c r="C29" s="13" t="s">
        <v>97</v>
      </c>
      <c r="D29" s="34" t="s">
        <v>94</v>
      </c>
      <c r="E29" s="13"/>
    </row>
    <row r="30" spans="1:5" x14ac:dyDescent="0.25">
      <c r="A30" s="13"/>
      <c r="B30" s="13"/>
      <c r="C30" s="13" t="s">
        <v>98</v>
      </c>
      <c r="D30" s="34"/>
      <c r="E30" s="13"/>
    </row>
    <row r="31" spans="1:5" x14ac:dyDescent="0.25">
      <c r="A31" s="13">
        <v>25</v>
      </c>
      <c r="B31" s="13" t="s">
        <v>64</v>
      </c>
      <c r="C31" s="13" t="s">
        <v>99</v>
      </c>
      <c r="D31" s="34" t="s">
        <v>100</v>
      </c>
      <c r="E31" s="13"/>
    </row>
    <row r="32" spans="1:5" x14ac:dyDescent="0.25">
      <c r="A32" s="13">
        <v>26</v>
      </c>
      <c r="B32" s="13">
        <v>31</v>
      </c>
      <c r="C32" s="13" t="s">
        <v>101</v>
      </c>
      <c r="D32" s="34" t="s">
        <v>100</v>
      </c>
      <c r="E32" s="13"/>
    </row>
    <row r="33" spans="1:5" x14ac:dyDescent="0.25">
      <c r="A33" s="13">
        <v>27</v>
      </c>
      <c r="B33" s="13">
        <v>34</v>
      </c>
      <c r="C33" s="13" t="s">
        <v>101</v>
      </c>
      <c r="D33" s="34" t="s">
        <v>102</v>
      </c>
      <c r="E33" s="13"/>
    </row>
    <row r="34" spans="1:5" x14ac:dyDescent="0.25">
      <c r="A34" s="13">
        <v>28</v>
      </c>
      <c r="B34" s="13">
        <v>31</v>
      </c>
      <c r="C34" s="13" t="s">
        <v>103</v>
      </c>
      <c r="D34" s="34" t="s">
        <v>104</v>
      </c>
      <c r="E34" s="13"/>
    </row>
    <row r="35" spans="1:5" x14ac:dyDescent="0.25">
      <c r="A35" s="13"/>
      <c r="B35" s="13"/>
      <c r="C35" s="13"/>
      <c r="D35" s="34"/>
      <c r="E35" s="13"/>
    </row>
    <row r="36" spans="1:5" x14ac:dyDescent="0.25">
      <c r="A36" s="13"/>
      <c r="B36" s="13"/>
      <c r="C36" s="13"/>
      <c r="D36" s="34"/>
      <c r="E36" s="13"/>
    </row>
    <row r="37" spans="1:5" x14ac:dyDescent="0.25">
      <c r="A37" s="13"/>
      <c r="B37" s="13"/>
      <c r="C37" s="13"/>
      <c r="D37" s="13"/>
      <c r="E37" s="13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9" sqref="D9"/>
    </sheetView>
  </sheetViews>
  <sheetFormatPr defaultRowHeight="15" x14ac:dyDescent="0.25"/>
  <cols>
    <col min="1" max="1" width="4.85546875" customWidth="1"/>
    <col min="2" max="2" width="55" customWidth="1"/>
    <col min="3" max="3" width="10.5703125" customWidth="1"/>
    <col min="4" max="4" width="12" customWidth="1"/>
  </cols>
  <sheetData>
    <row r="1" spans="1:4" ht="21" x14ac:dyDescent="0.35">
      <c r="A1" s="1"/>
      <c r="B1" s="79" t="s">
        <v>121</v>
      </c>
      <c r="C1" s="79"/>
      <c r="D1" s="79"/>
    </row>
    <row r="2" spans="1:4" ht="15.75" x14ac:dyDescent="0.25">
      <c r="A2" s="6"/>
      <c r="B2" s="77" t="s">
        <v>33</v>
      </c>
      <c r="C2" s="77"/>
      <c r="D2" s="77"/>
    </row>
    <row r="3" spans="1:4" ht="15.75" x14ac:dyDescent="0.25">
      <c r="A3" s="6"/>
      <c r="B3" s="78" t="s">
        <v>71</v>
      </c>
      <c r="C3" s="78"/>
      <c r="D3" s="78"/>
    </row>
    <row r="4" spans="1:4" ht="26.25" x14ac:dyDescent="0.25">
      <c r="A4" s="8"/>
      <c r="B4" s="9" t="s">
        <v>0</v>
      </c>
      <c r="C4" s="8" t="s">
        <v>1</v>
      </c>
      <c r="D4" s="9" t="s">
        <v>28</v>
      </c>
    </row>
    <row r="5" spans="1:4" x14ac:dyDescent="0.25">
      <c r="A5" s="37"/>
      <c r="B5" s="38" t="s">
        <v>11</v>
      </c>
      <c r="C5" s="38"/>
      <c r="D5" s="37"/>
    </row>
    <row r="6" spans="1:4" x14ac:dyDescent="0.25">
      <c r="A6" s="37">
        <v>1</v>
      </c>
      <c r="B6" s="37" t="s">
        <v>157</v>
      </c>
      <c r="C6" s="37">
        <v>800</v>
      </c>
      <c r="D6" s="38">
        <f>C6</f>
        <v>800</v>
      </c>
    </row>
    <row r="7" spans="1:4" x14ac:dyDescent="0.25">
      <c r="A7" s="37"/>
      <c r="B7" s="38" t="s">
        <v>12</v>
      </c>
      <c r="C7" s="37"/>
      <c r="D7" s="37"/>
    </row>
    <row r="8" spans="1:4" x14ac:dyDescent="0.25">
      <c r="A8" s="37">
        <v>1</v>
      </c>
      <c r="B8" s="37" t="s">
        <v>161</v>
      </c>
      <c r="C8" s="37">
        <v>2067.96</v>
      </c>
      <c r="D8" s="38">
        <f>C8+D6</f>
        <v>2867.96</v>
      </c>
    </row>
    <row r="9" spans="1:4" x14ac:dyDescent="0.25">
      <c r="A9" s="44"/>
      <c r="B9" s="43"/>
      <c r="C9" s="43"/>
      <c r="D9" s="44"/>
    </row>
    <row r="10" spans="1:4" x14ac:dyDescent="0.25">
      <c r="A10" s="43"/>
      <c r="B10" s="38"/>
      <c r="C10" s="43"/>
      <c r="D10" s="44"/>
    </row>
    <row r="11" spans="1:4" x14ac:dyDescent="0.25">
      <c r="A11" s="43"/>
      <c r="B11" s="37"/>
      <c r="C11" s="43"/>
      <c r="D11" s="43"/>
    </row>
    <row r="12" spans="1:4" x14ac:dyDescent="0.25">
      <c r="A12" s="43"/>
      <c r="B12" s="43"/>
      <c r="C12" s="43"/>
      <c r="D12" s="44"/>
    </row>
    <row r="13" spans="1:4" x14ac:dyDescent="0.25">
      <c r="A13" s="43"/>
      <c r="B13" s="38"/>
      <c r="C13" s="44"/>
      <c r="D13" s="44"/>
    </row>
    <row r="14" spans="1:4" x14ac:dyDescent="0.25">
      <c r="A14" s="43"/>
      <c r="B14" s="38"/>
      <c r="C14" s="43"/>
      <c r="D14" s="43"/>
    </row>
    <row r="15" spans="1:4" x14ac:dyDescent="0.25">
      <c r="A15" s="43"/>
      <c r="B15" s="37"/>
      <c r="C15" s="43"/>
      <c r="D15" s="44"/>
    </row>
    <row r="16" spans="1:4" x14ac:dyDescent="0.25">
      <c r="A16" s="43"/>
      <c r="B16" s="37"/>
      <c r="C16" s="43"/>
      <c r="D16" s="43"/>
    </row>
    <row r="17" spans="1:4" x14ac:dyDescent="0.25">
      <c r="A17" s="43"/>
      <c r="B17" s="37"/>
      <c r="C17" s="43"/>
      <c r="D17" s="43"/>
    </row>
    <row r="18" spans="1:4" x14ac:dyDescent="0.25">
      <c r="A18" s="43"/>
      <c r="B18" s="38"/>
      <c r="C18" s="44"/>
      <c r="D18" s="44"/>
    </row>
    <row r="19" spans="1:4" x14ac:dyDescent="0.25">
      <c r="A19" s="43"/>
      <c r="B19" s="38"/>
      <c r="C19" s="43"/>
      <c r="D19" s="44"/>
    </row>
    <row r="20" spans="1:4" x14ac:dyDescent="0.25">
      <c r="A20" s="43"/>
      <c r="B20" s="37"/>
      <c r="C20" s="43"/>
      <c r="D20" s="44"/>
    </row>
    <row r="21" spans="1:4" x14ac:dyDescent="0.25">
      <c r="A21" s="43"/>
      <c r="B21" s="38"/>
      <c r="C21" s="43"/>
      <c r="D21" s="44"/>
    </row>
    <row r="22" spans="1:4" x14ac:dyDescent="0.25">
      <c r="A22" s="43"/>
      <c r="B22" s="37"/>
      <c r="C22" s="44"/>
      <c r="D22" s="44"/>
    </row>
    <row r="23" spans="1:4" x14ac:dyDescent="0.25">
      <c r="A23" s="43"/>
      <c r="B23" s="38"/>
      <c r="C23" s="43"/>
      <c r="D23" s="44"/>
    </row>
    <row r="24" spans="1:4" x14ac:dyDescent="0.25">
      <c r="A24" s="43"/>
      <c r="B24" s="37"/>
      <c r="C24" s="43"/>
      <c r="D24" s="44"/>
    </row>
    <row r="25" spans="1:4" x14ac:dyDescent="0.25">
      <c r="A25" s="43"/>
      <c r="B25" s="47"/>
      <c r="C25" s="43"/>
      <c r="D25" s="43"/>
    </row>
    <row r="26" spans="1:4" x14ac:dyDescent="0.25">
      <c r="A26" s="43"/>
      <c r="B26" s="45"/>
      <c r="C26" s="43"/>
      <c r="D26" s="43"/>
    </row>
    <row r="27" spans="1:4" x14ac:dyDescent="0.25">
      <c r="A27" s="43"/>
      <c r="B27" s="47"/>
      <c r="C27" s="44"/>
      <c r="D27" s="44"/>
    </row>
    <row r="28" spans="1:4" x14ac:dyDescent="0.25">
      <c r="A28" s="43"/>
      <c r="B28" s="47"/>
      <c r="C28" s="43"/>
      <c r="D28" s="43"/>
    </row>
    <row r="29" spans="1:4" x14ac:dyDescent="0.25">
      <c r="A29" s="43"/>
      <c r="B29" s="45"/>
      <c r="C29" s="43"/>
      <c r="D29" s="43"/>
    </row>
    <row r="30" spans="1:4" x14ac:dyDescent="0.25">
      <c r="A30" s="43"/>
      <c r="B30" s="47"/>
      <c r="C30" s="44"/>
      <c r="D30" s="44"/>
    </row>
    <row r="31" spans="1:4" x14ac:dyDescent="0.25">
      <c r="A31" s="43"/>
      <c r="B31" s="47"/>
      <c r="C31" s="43"/>
      <c r="D31" s="43"/>
    </row>
    <row r="32" spans="1:4" x14ac:dyDescent="0.25">
      <c r="A32" s="43"/>
      <c r="B32" s="45"/>
      <c r="C32" s="43"/>
      <c r="D32" s="44"/>
    </row>
    <row r="33" spans="1:4" x14ac:dyDescent="0.25">
      <c r="A33" s="43"/>
      <c r="B33" s="47"/>
      <c r="C33" s="44"/>
      <c r="D33" s="44"/>
    </row>
    <row r="34" spans="1:4" x14ac:dyDescent="0.25">
      <c r="A34" s="43"/>
      <c r="B34" s="45"/>
      <c r="C34" s="43"/>
      <c r="D34" s="43"/>
    </row>
    <row r="35" spans="1:4" x14ac:dyDescent="0.25">
      <c r="A35" s="43"/>
      <c r="B35" s="47"/>
      <c r="C35" s="44"/>
      <c r="D35" s="44"/>
    </row>
    <row r="36" spans="1:4" x14ac:dyDescent="0.25">
      <c r="A36" s="48"/>
      <c r="B36" s="48"/>
      <c r="C36" s="48"/>
      <c r="D36" s="48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 жителей</vt:lpstr>
      <vt:lpstr>Допол.раб.</vt:lpstr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2016-01-28T03:50:05Z</cp:lastPrinted>
  <dcterms:created xsi:type="dcterms:W3CDTF">2011-07-25T05:21:17Z</dcterms:created>
  <dcterms:modified xsi:type="dcterms:W3CDTF">2022-01-20T08:28:24Z</dcterms:modified>
</cp:coreProperties>
</file>