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D13" i="1"/>
  <c r="H40" i="1" l="1"/>
  <c r="H24" i="1"/>
  <c r="F40" i="1"/>
  <c r="H39" i="1" l="1"/>
  <c r="F24" i="1"/>
  <c r="F39" i="1" s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<sst xmlns="http://schemas.openxmlformats.org/spreadsheetml/2006/main" count="44" uniqueCount="43">
  <si>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</si>
  <si>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</si>
  <si>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</si>
  <si>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</si>
  <si>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</si>
  <si>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</si>
  <si>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</si>
  <si>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</si>
  <si>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</si>
  <si>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</si>
  <si>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</si>
  <si>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</si>
  <si>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</si>
  <si>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</si>
  <si>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</si>
  <si>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</si>
  <si>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</si>
  <si>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</si>
  <si>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</si>
  <si>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</si>
  <si>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</si>
  <si>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</si>
  <si>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</si>
  <si>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</si>
  <si>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</si>
  <si>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</si>
  <si>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</si>
  <si>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</si>
  <si>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</si>
  <si>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</si>
  <si>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</si>
  <si>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</si>
  <si>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</si>
  <si>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</si>
  <si>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</si>
  <si>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</si>
  <si>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</si>
  <si>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</si>
  <si>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</si>
  <si>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</si>
  <si>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Получено средств от ООО УК "Аркада"</t>
  </si>
  <si>
    <t>многоквартирному дому по адресу ул.Советская,11  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</si>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</sst>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49" sqref="H4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41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398.7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17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37</v>
      </c>
      <c r="B11" s="30"/>
      <c r="C11" s="31"/>
      <c r="D11" s="32">
        <v>-52847.7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91377.790000000008</v>
      </c>
      <c r="E12" s="33"/>
      <c r="F12" s="32"/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3466.25+85422.11+410.15+1115.06</f>
        <v>90413.569999999992</v>
      </c>
      <c r="E13" s="47"/>
      <c r="F13" s="50"/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36</v>
      </c>
      <c r="B15" s="59"/>
      <c r="C15" s="60"/>
      <c r="D15" s="54">
        <v>720</v>
      </c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40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109637.23000000001</v>
      </c>
      <c r="E19" s="76"/>
      <c r="F19" s="89"/>
      <c r="G19" s="76"/>
      <c r="H19" s="39"/>
      <c r="I19" s="33"/>
    </row>
    <row r="20" spans="1:9" x14ac:dyDescent="0.25">
      <c r="A20" s="36" t="s">
        <v>18</v>
      </c>
      <c r="B20" s="37"/>
      <c r="C20" s="38"/>
      <c r="D20" s="75">
        <f>D11+D12+D15+D18-D19</f>
        <v>-70387.14</v>
      </c>
      <c r="E20" s="76"/>
      <c r="F20" s="32"/>
      <c r="G20" s="33"/>
      <c r="H20" s="32"/>
      <c r="I20" s="33"/>
    </row>
    <row r="21" spans="1:9" ht="21" customHeight="1" x14ac:dyDescent="0.25">
      <c r="A21" s="29" t="s">
        <v>19</v>
      </c>
      <c r="B21" s="30"/>
      <c r="C21" s="31"/>
      <c r="D21" s="39">
        <f>D12/(E7+E8)/12</f>
        <v>19.099111696346462</v>
      </c>
      <c r="E21" s="90"/>
      <c r="F21" s="39"/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20</v>
      </c>
      <c r="G22" s="86"/>
      <c r="H22" s="85" t="s">
        <v>21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50044.83</v>
      </c>
      <c r="G24" s="28"/>
      <c r="H24" s="27">
        <f>H25+H26+H27+H28+H29+H30+H31+H32+H33+H34</f>
        <v>62381.26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4688.71</v>
      </c>
      <c r="G25" s="53"/>
      <c r="H25" s="56">
        <v>3048.5</v>
      </c>
      <c r="I25" s="57"/>
    </row>
    <row r="26" spans="1:9" x14ac:dyDescent="0.25">
      <c r="A26" s="64" t="s">
        <v>33</v>
      </c>
      <c r="B26" s="65"/>
      <c r="C26" s="65"/>
      <c r="D26" s="65"/>
      <c r="E26" s="66"/>
      <c r="F26" s="39">
        <v>7176.6</v>
      </c>
      <c r="G26" s="90"/>
      <c r="H26" s="32">
        <v>18631.5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3205.55</v>
      </c>
      <c r="G27" s="90"/>
      <c r="H27" s="32">
        <v>3467.6</v>
      </c>
      <c r="I27" s="33"/>
    </row>
    <row r="28" spans="1:9" x14ac:dyDescent="0.25">
      <c r="A28" s="36" t="s">
        <v>16</v>
      </c>
      <c r="B28" s="37"/>
      <c r="C28" s="37"/>
      <c r="D28" s="37"/>
      <c r="E28" s="38"/>
      <c r="F28" s="39">
        <v>2487.89</v>
      </c>
      <c r="G28" s="90"/>
      <c r="H28" s="89">
        <v>4744.5</v>
      </c>
      <c r="I28" s="76"/>
    </row>
    <row r="29" spans="1:9" ht="30" customHeight="1" x14ac:dyDescent="0.25">
      <c r="A29" s="29" t="s">
        <v>42</v>
      </c>
      <c r="B29" s="30"/>
      <c r="C29" s="30"/>
      <c r="D29" s="30"/>
      <c r="E29" s="31"/>
      <c r="F29" s="39">
        <v>11961</v>
      </c>
      <c r="G29" s="90"/>
      <c r="H29" s="32">
        <f>11004.12+960</f>
        <v>11964.12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20525.080000000002</v>
      </c>
      <c r="G30" s="90"/>
      <c r="H30" s="32">
        <v>20525.04</v>
      </c>
      <c r="I30" s="33"/>
    </row>
    <row r="31" spans="1:9" x14ac:dyDescent="0.25">
      <c r="A31" s="10" t="s">
        <v>38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23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39</v>
      </c>
      <c r="B34" s="23"/>
      <c r="C34" s="23"/>
      <c r="D34" s="23"/>
      <c r="E34" s="24"/>
      <c r="F34" s="25"/>
      <c r="G34" s="26"/>
      <c r="H34" s="32"/>
      <c r="I34" s="33"/>
    </row>
    <row r="35" spans="1:9" x14ac:dyDescent="0.25">
      <c r="A35" s="104" t="s">
        <v>26</v>
      </c>
      <c r="B35" s="105"/>
      <c r="C35" s="105"/>
      <c r="D35" s="105"/>
      <c r="E35" s="106"/>
      <c r="F35" s="27">
        <v>19185.439999999999</v>
      </c>
      <c r="G35" s="28"/>
      <c r="H35" s="100">
        <v>19185.48</v>
      </c>
      <c r="I35" s="101"/>
    </row>
    <row r="36" spans="1:9" x14ac:dyDescent="0.25">
      <c r="A36" s="104" t="s">
        <v>24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25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32</v>
      </c>
      <c r="B38" s="20"/>
      <c r="C38" s="20"/>
      <c r="D38" s="20"/>
      <c r="E38" s="21"/>
      <c r="F38" s="27">
        <f>24209.06+0.11-7276.8-0.17</f>
        <v>16932.200000000004</v>
      </c>
      <c r="G38" s="28"/>
      <c r="H38" s="27">
        <v>22992.5</v>
      </c>
      <c r="I38" s="28"/>
    </row>
    <row r="39" spans="1:9" x14ac:dyDescent="0.25">
      <c r="A39" s="104" t="s">
        <v>27</v>
      </c>
      <c r="B39" s="105"/>
      <c r="C39" s="105"/>
      <c r="D39" s="105"/>
      <c r="E39" s="106"/>
      <c r="F39" s="27">
        <f>F24+F35+F36+F37+F38</f>
        <v>86162.47</v>
      </c>
      <c r="G39" s="101"/>
      <c r="H39" s="27">
        <f>H24+H35+H36+H37+H38</f>
        <v>104559.24</v>
      </c>
      <c r="I39" s="101"/>
    </row>
    <row r="40" spans="1:9" x14ac:dyDescent="0.25">
      <c r="A40" s="11" t="s">
        <v>28</v>
      </c>
      <c r="B40" s="12"/>
      <c r="C40" s="12"/>
      <c r="D40" s="12"/>
      <c r="E40" s="13"/>
      <c r="F40" s="27">
        <f>F41+F42+F43</f>
        <v>5215.32</v>
      </c>
      <c r="G40" s="28"/>
      <c r="H40" s="27">
        <f>H41+H42+H43</f>
        <v>5077.99</v>
      </c>
      <c r="I40" s="28"/>
    </row>
    <row r="41" spans="1:9" x14ac:dyDescent="0.25">
      <c r="A41" s="14" t="s">
        <v>29</v>
      </c>
      <c r="B41" s="15"/>
      <c r="C41" s="15"/>
      <c r="D41" s="15"/>
      <c r="E41" s="16"/>
      <c r="F41" s="27">
        <v>3660.3</v>
      </c>
      <c r="G41" s="28"/>
      <c r="H41" s="27">
        <v>3740.16</v>
      </c>
      <c r="I41" s="28"/>
    </row>
    <row r="42" spans="1:9" x14ac:dyDescent="0.25">
      <c r="A42" s="14" t="s">
        <v>30</v>
      </c>
      <c r="B42" s="15"/>
      <c r="C42" s="15"/>
      <c r="D42" s="15"/>
      <c r="E42" s="16"/>
      <c r="F42" s="27">
        <v>430.68</v>
      </c>
      <c r="G42" s="28"/>
      <c r="H42" s="27">
        <v>0</v>
      </c>
      <c r="I42" s="28"/>
    </row>
    <row r="43" spans="1:9" x14ac:dyDescent="0.25">
      <c r="A43" s="107" t="s">
        <v>31</v>
      </c>
      <c r="B43" s="108"/>
      <c r="C43" s="108"/>
      <c r="D43" s="108"/>
      <c r="E43" s="109"/>
      <c r="F43" s="27">
        <v>1124.3399999999999</v>
      </c>
      <c r="G43" s="28"/>
      <c r="H43" s="27">
        <v>1337.83</v>
      </c>
      <c r="I43" s="28"/>
    </row>
    <row r="44" spans="1:9" x14ac:dyDescent="0.25">
      <c r="A44" s="104" t="s">
        <v>22</v>
      </c>
      <c r="B44" s="105"/>
      <c r="C44" s="105"/>
      <c r="D44" s="105"/>
      <c r="E44" s="106"/>
      <c r="F44" s="27">
        <f>F39+F40</f>
        <v>91377.790000000008</v>
      </c>
      <c r="G44" s="101"/>
      <c r="H44" s="27">
        <f>H39+H40</f>
        <v>109637.23000000001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35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2022-02-28T06:27:49Z</dcterms:modified>
</cp:coreProperties>
</file>