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F38" i="1"/>
  <c r="H29" i="1" l="1"/>
  <c r="D13" i="1"/>
  <c r="F29" i="1" l="1"/>
  <c r="H40" i="1" l="1"/>
  <c r="H39" i="1"/>
  <c r="F24" i="1"/>
  <c r="F39" i="1" s="1"/>
  <c r="F40" i="1" l="1"/>
  <c r="H44" i="1" l="1"/>
  <c r="D19" i="1" s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<sst xmlns="http://schemas.openxmlformats.org/spreadsheetml/2006/main" count="44" uniqueCount="43">
  <si>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</si>
  <si>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</si>
  <si>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</si>
  <si>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</si>
  <si>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</si>
  <si>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</si>
  <si>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</si>
  <si>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</si>
  <si>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</si>
  <si>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</si>
  <si>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</si>
  <si>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</si>
  <si>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</si>
  <si>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</si>
  <si>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</si>
  <si>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</si>
  <si>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</si>
  <si>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</si>
  <si>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</si>
  <si>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</si>
  <si>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</si>
  <si>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</si>
  <si>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</si>
  <si>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</si>
  <si>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</si>
  <si>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</si>
  <si>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</si>
  <si>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</si>
  <si>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</si>
  <si>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</si>
  <si>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</si>
  <si>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</si>
  <si>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</si>
  <si>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</si>
  <si>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</si>
  <si>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</si>
  <si>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</si>
  <si>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</si>
  <si>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</si>
  <si>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</si>
  <si>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</si>
  <si>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многоквартирному дому по адресу ул. Сосновая, 52  за 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</si>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</sst>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C34" sqref="C3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41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3447.2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0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17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39</v>
      </c>
      <c r="B11" s="30"/>
      <c r="C11" s="31"/>
      <c r="D11" s="32">
        <v>-6909.52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1167272.5899999999</v>
      </c>
      <c r="E12" s="40"/>
      <c r="F12" s="41"/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41646.81+999343.92+4932.88+35711.91</f>
        <v>1081635.52</v>
      </c>
      <c r="E13" s="49"/>
      <c r="F13" s="52">
        <f>F12*98/100</f>
        <v>0</v>
      </c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37</v>
      </c>
      <c r="B15" s="61"/>
      <c r="C15" s="62"/>
      <c r="D15" s="56"/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32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1061353.93</v>
      </c>
      <c r="E19" s="78"/>
      <c r="F19" s="91">
        <v>0</v>
      </c>
      <c r="G19" s="78"/>
      <c r="H19" s="39"/>
      <c r="I19" s="40"/>
    </row>
    <row r="20" spans="1:9" x14ac:dyDescent="0.25">
      <c r="A20" s="36" t="s">
        <v>18</v>
      </c>
      <c r="B20" s="37"/>
      <c r="C20" s="38"/>
      <c r="D20" s="77">
        <f>D11+D12+D15+D18-D19</f>
        <v>99009.139999999898</v>
      </c>
      <c r="E20" s="78"/>
      <c r="F20" s="41">
        <f>F11+F12+F15-F19</f>
        <v>0</v>
      </c>
      <c r="G20" s="40"/>
      <c r="H20" s="41"/>
      <c r="I20" s="40"/>
    </row>
    <row r="21" spans="1:9" ht="21" customHeight="1" x14ac:dyDescent="0.25">
      <c r="A21" s="92" t="s">
        <v>19</v>
      </c>
      <c r="B21" s="93"/>
      <c r="C21" s="94"/>
      <c r="D21" s="39">
        <f>D12/(E7+E8)/12</f>
        <v>28.217891573837701</v>
      </c>
      <c r="E21" s="95"/>
      <c r="F21" s="39"/>
      <c r="G21" s="95"/>
      <c r="H21" s="41"/>
      <c r="I21" s="40"/>
    </row>
    <row r="22" spans="1:9" ht="15" customHeight="1" x14ac:dyDescent="0.25">
      <c r="A22" s="96"/>
      <c r="B22" s="97"/>
      <c r="C22" s="97"/>
      <c r="D22" s="97"/>
      <c r="E22" s="98"/>
      <c r="F22" s="87" t="s">
        <v>20</v>
      </c>
      <c r="G22" s="88"/>
      <c r="H22" s="87" t="s">
        <v>21</v>
      </c>
      <c r="I22" s="88"/>
    </row>
    <row r="23" spans="1:9" ht="1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501774.43</v>
      </c>
      <c r="G24" s="28"/>
      <c r="H24" s="27">
        <f>H25+H26+H27+H28+H29+H30+H31+H32+H33</f>
        <v>481764.75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8273.2800000000007</v>
      </c>
      <c r="G25" s="55"/>
      <c r="H25" s="58">
        <v>33329.040000000001</v>
      </c>
      <c r="I25" s="59"/>
    </row>
    <row r="26" spans="1:9" x14ac:dyDescent="0.25">
      <c r="A26" s="66" t="s">
        <v>34</v>
      </c>
      <c r="B26" s="67"/>
      <c r="C26" s="67"/>
      <c r="D26" s="67"/>
      <c r="E26" s="68"/>
      <c r="F26" s="39">
        <v>103002.34</v>
      </c>
      <c r="G26" s="95"/>
      <c r="H26" s="41">
        <v>84669.5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20683.2</v>
      </c>
      <c r="G27" s="95"/>
      <c r="H27" s="41">
        <v>16637.330000000002</v>
      </c>
      <c r="I27" s="40"/>
    </row>
    <row r="28" spans="1:9" x14ac:dyDescent="0.25">
      <c r="A28" s="36" t="s">
        <v>16</v>
      </c>
      <c r="B28" s="37"/>
      <c r="C28" s="37"/>
      <c r="D28" s="37"/>
      <c r="E28" s="38"/>
      <c r="F28" s="39">
        <v>26060.83</v>
      </c>
      <c r="G28" s="95"/>
      <c r="H28" s="91">
        <v>2685.87</v>
      </c>
      <c r="I28" s="78"/>
    </row>
    <row r="29" spans="1:9" ht="30" customHeight="1" x14ac:dyDescent="0.25">
      <c r="A29" s="92" t="s">
        <v>42</v>
      </c>
      <c r="B29" s="93"/>
      <c r="C29" s="93"/>
      <c r="D29" s="93"/>
      <c r="E29" s="94"/>
      <c r="F29" s="39">
        <f>127408.51+12409.92</f>
        <v>139818.43</v>
      </c>
      <c r="G29" s="95"/>
      <c r="H29" s="41">
        <f>119135.28+16714+17067.25</f>
        <v>152916.53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191526.43</v>
      </c>
      <c r="G30" s="95"/>
      <c r="H30" s="41">
        <v>191526.48</v>
      </c>
      <c r="I30" s="40"/>
    </row>
    <row r="31" spans="1:9" x14ac:dyDescent="0.25">
      <c r="A31" s="10" t="s">
        <v>38</v>
      </c>
      <c r="B31" s="8"/>
      <c r="C31" s="8"/>
      <c r="D31" s="8"/>
      <c r="E31" s="9"/>
      <c r="F31" s="107">
        <v>12409.92</v>
      </c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23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41"/>
      <c r="I34" s="40"/>
    </row>
    <row r="35" spans="1:9" x14ac:dyDescent="0.25">
      <c r="A35" s="115" t="s">
        <v>26</v>
      </c>
      <c r="B35" s="116"/>
      <c r="C35" s="116"/>
      <c r="D35" s="116"/>
      <c r="E35" s="117"/>
      <c r="F35" s="27">
        <v>145402.9</v>
      </c>
      <c r="G35" s="28"/>
      <c r="H35" s="105">
        <v>148811.34</v>
      </c>
      <c r="I35" s="106"/>
    </row>
    <row r="36" spans="1:9" x14ac:dyDescent="0.25">
      <c r="A36" s="115" t="s">
        <v>24</v>
      </c>
      <c r="B36" s="116"/>
      <c r="C36" s="116"/>
      <c r="D36" s="116"/>
      <c r="E36" s="117"/>
      <c r="F36" s="27"/>
      <c r="G36" s="28"/>
      <c r="H36" s="27"/>
      <c r="I36" s="28"/>
    </row>
    <row r="37" spans="1:9" x14ac:dyDescent="0.25">
      <c r="A37" s="115" t="s">
        <v>25</v>
      </c>
      <c r="B37" s="116"/>
      <c r="C37" s="116"/>
      <c r="D37" s="116"/>
      <c r="E37" s="117"/>
      <c r="F37" s="27">
        <v>254403.36</v>
      </c>
      <c r="G37" s="28"/>
      <c r="H37" s="27">
        <v>254475.4</v>
      </c>
      <c r="I37" s="28"/>
    </row>
    <row r="38" spans="1:9" x14ac:dyDescent="0.25">
      <c r="A38" s="19" t="s">
        <v>33</v>
      </c>
      <c r="B38" s="20"/>
      <c r="C38" s="20"/>
      <c r="D38" s="20"/>
      <c r="E38" s="21"/>
      <c r="F38" s="27">
        <f>142714.08+1106.86-5655.6+41020.8-154.64</f>
        <v>179031.49999999994</v>
      </c>
      <c r="G38" s="28"/>
      <c r="H38" s="27">
        <v>124386.38</v>
      </c>
      <c r="I38" s="28"/>
    </row>
    <row r="39" spans="1:9" x14ac:dyDescent="0.25">
      <c r="A39" s="115" t="s">
        <v>27</v>
      </c>
      <c r="B39" s="116"/>
      <c r="C39" s="116"/>
      <c r="D39" s="116"/>
      <c r="E39" s="117"/>
      <c r="F39" s="27">
        <f>F24+F35+F36+F37+F38</f>
        <v>1080612.19</v>
      </c>
      <c r="G39" s="106"/>
      <c r="H39" s="27">
        <f>H24+H35+H36+H37+H38</f>
        <v>1009437.87</v>
      </c>
      <c r="I39" s="106"/>
    </row>
    <row r="40" spans="1:9" x14ac:dyDescent="0.25">
      <c r="A40" s="11" t="s">
        <v>28</v>
      </c>
      <c r="B40" s="12"/>
      <c r="C40" s="12"/>
      <c r="D40" s="12"/>
      <c r="E40" s="13"/>
      <c r="F40" s="27">
        <f>F41+F42+F43</f>
        <v>86660.4</v>
      </c>
      <c r="G40" s="28"/>
      <c r="H40" s="27">
        <f>H41+H42+H43</f>
        <v>51916.06</v>
      </c>
      <c r="I40" s="28"/>
    </row>
    <row r="41" spans="1:9" x14ac:dyDescent="0.25">
      <c r="A41" s="14" t="s">
        <v>29</v>
      </c>
      <c r="B41" s="15"/>
      <c r="C41" s="15"/>
      <c r="D41" s="15"/>
      <c r="E41" s="16"/>
      <c r="F41" s="27">
        <v>45294.239999999998</v>
      </c>
      <c r="G41" s="28"/>
      <c r="H41" s="27">
        <v>0</v>
      </c>
      <c r="I41" s="28"/>
    </row>
    <row r="42" spans="1:9" x14ac:dyDescent="0.25">
      <c r="A42" s="14" t="s">
        <v>30</v>
      </c>
      <c r="B42" s="15"/>
      <c r="C42" s="15"/>
      <c r="D42" s="15"/>
      <c r="E42" s="16"/>
      <c r="F42" s="27">
        <v>5169.96</v>
      </c>
      <c r="G42" s="28"/>
      <c r="H42" s="27">
        <v>12235.47</v>
      </c>
      <c r="I42" s="28"/>
    </row>
    <row r="43" spans="1:9" x14ac:dyDescent="0.25">
      <c r="A43" s="112" t="s">
        <v>31</v>
      </c>
      <c r="B43" s="113"/>
      <c r="C43" s="113"/>
      <c r="D43" s="113"/>
      <c r="E43" s="114"/>
      <c r="F43" s="27">
        <v>36196.199999999997</v>
      </c>
      <c r="G43" s="28"/>
      <c r="H43" s="27">
        <v>39680.589999999997</v>
      </c>
      <c r="I43" s="28"/>
    </row>
    <row r="44" spans="1:9" x14ac:dyDescent="0.25">
      <c r="A44" s="115" t="s">
        <v>22</v>
      </c>
      <c r="B44" s="116"/>
      <c r="C44" s="116"/>
      <c r="D44" s="116"/>
      <c r="E44" s="117"/>
      <c r="F44" s="27">
        <f>F39+F40</f>
        <v>1167272.5899999999</v>
      </c>
      <c r="G44" s="106"/>
      <c r="H44" s="27">
        <f>H39+H40</f>
        <v>1061353.93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36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2022-02-24T07:21:44Z</dcterms:modified>
</cp:coreProperties>
</file>