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6" i="1" l="1"/>
  <c r="D13" i="1" l="1"/>
  <c r="F29" i="1" l="1"/>
  <c r="F24" i="1" s="1"/>
  <c r="H38" i="1" l="1"/>
  <c r="H37" i="1"/>
  <c r="F37" i="1"/>
  <c r="F38" i="1" l="1"/>
  <c r="F42" i="1" s="1"/>
  <c r="H42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<sst xmlns="http://schemas.openxmlformats.org/spreadsheetml/2006/main" count="41" uniqueCount="40">
  <si>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</si>
  <si>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</si>
  <si>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</si>
  <si>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</si>
  <si>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</si>
  <si>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</si>
  <si>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</si>
  <si>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</si>
  <si>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</si>
  <si>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</si>
  <si>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</si>
  <si>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</si>
  <si>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</si>
  <si>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</si>
  <si>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</si>
  <si>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</si>
  <si>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</si>
  <si>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</si>
  <si>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</si>
  <si>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</si>
  <si>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</si>
  <si>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</si>
  <si>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</si>
  <si>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</si>
  <si>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</si>
  <si>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</si>
  <si>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</si>
  <si>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</si>
  <si>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</si>
  <si>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</si>
  <si>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</si>
  <si>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</si>
  <si>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</si>
  <si>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</si>
  <si>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</si>
  <si>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</si>
  <si>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</si>
  <si>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</si>
  <si>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14  за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</si>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</sst>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62" t="s">
        <v>38</v>
      </c>
      <c r="B4" s="62"/>
      <c r="C4" s="62"/>
      <c r="D4" s="62"/>
      <c r="E4" s="62"/>
      <c r="F4" s="62"/>
      <c r="G4" s="62"/>
      <c r="H4" s="62"/>
      <c r="I4" s="62"/>
    </row>
    <row r="6" spans="1:9" x14ac:dyDescent="0.25">
      <c r="A6" s="30" t="s">
        <v>1</v>
      </c>
      <c r="B6" s="63"/>
      <c r="C6" s="63"/>
      <c r="D6" s="31"/>
      <c r="E6" s="30" t="s">
        <v>2</v>
      </c>
      <c r="F6" s="63"/>
      <c r="G6" s="63"/>
      <c r="H6" s="63"/>
      <c r="I6" s="31"/>
    </row>
    <row r="7" spans="1:9" x14ac:dyDescent="0.25">
      <c r="A7" s="64" t="s">
        <v>3</v>
      </c>
      <c r="B7" s="65"/>
      <c r="C7" s="65"/>
      <c r="D7" s="66"/>
      <c r="E7" s="30">
        <v>2739.9</v>
      </c>
      <c r="F7" s="63"/>
      <c r="G7" s="63"/>
      <c r="H7" s="63"/>
      <c r="I7" s="31"/>
    </row>
    <row r="8" spans="1:9" x14ac:dyDescent="0.25">
      <c r="A8" s="67" t="s">
        <v>4</v>
      </c>
      <c r="B8" s="68"/>
      <c r="C8" s="68"/>
      <c r="D8" s="69"/>
      <c r="E8" s="30">
        <v>0</v>
      </c>
      <c r="F8" s="63"/>
      <c r="G8" s="63"/>
      <c r="H8" s="63"/>
      <c r="I8" s="63"/>
    </row>
    <row r="9" spans="1:9" x14ac:dyDescent="0.25">
      <c r="A9" s="2"/>
      <c r="B9" s="3"/>
      <c r="C9" s="4"/>
      <c r="D9" s="54" t="s">
        <v>5</v>
      </c>
      <c r="E9" s="55"/>
      <c r="F9" s="54"/>
      <c r="G9" s="55"/>
      <c r="H9" s="54"/>
      <c r="I9" s="55"/>
    </row>
    <row r="10" spans="1:9" ht="45" customHeight="1" x14ac:dyDescent="0.25">
      <c r="A10" s="5"/>
      <c r="B10" s="6"/>
      <c r="C10" s="7"/>
      <c r="D10" s="70"/>
      <c r="E10" s="71"/>
      <c r="F10" s="70"/>
      <c r="G10" s="71"/>
      <c r="H10" s="70"/>
      <c r="I10" s="71"/>
    </row>
    <row r="11" spans="1:9" ht="30.75" customHeight="1" x14ac:dyDescent="0.25">
      <c r="A11" s="72" t="s">
        <v>37</v>
      </c>
      <c r="B11" s="73"/>
      <c r="C11" s="74"/>
      <c r="D11" s="75">
        <v>-117400.08</v>
      </c>
      <c r="E11" s="76"/>
      <c r="F11" s="77"/>
      <c r="G11" s="78"/>
      <c r="H11" s="75"/>
      <c r="I11" s="76"/>
    </row>
    <row r="12" spans="1:9" x14ac:dyDescent="0.25">
      <c r="A12" s="24" t="s">
        <v>6</v>
      </c>
      <c r="B12" s="25"/>
      <c r="C12" s="26"/>
      <c r="D12" s="27">
        <f>F42</f>
        <v>895369.71</v>
      </c>
      <c r="E12" s="31"/>
      <c r="F12" s="30"/>
      <c r="G12" s="31"/>
      <c r="H12" s="27"/>
      <c r="I12" s="31"/>
    </row>
    <row r="13" spans="1:9" x14ac:dyDescent="0.25">
      <c r="A13" s="79" t="s">
        <v>7</v>
      </c>
      <c r="B13" s="80"/>
      <c r="C13" s="81"/>
      <c r="D13" s="85">
        <f>33809.29+793033.69+4025.87+36898.67</f>
        <v>867767.52</v>
      </c>
      <c r="E13" s="86"/>
      <c r="F13" s="89"/>
      <c r="G13" s="90"/>
      <c r="H13" s="92"/>
      <c r="I13" s="93"/>
    </row>
    <row r="14" spans="1:9" x14ac:dyDescent="0.25">
      <c r="A14" s="82"/>
      <c r="B14" s="83"/>
      <c r="C14" s="84"/>
      <c r="D14" s="87"/>
      <c r="E14" s="88"/>
      <c r="F14" s="91"/>
      <c r="G14" s="45"/>
      <c r="H14" s="46"/>
      <c r="I14" s="47"/>
    </row>
    <row r="15" spans="1:9" x14ac:dyDescent="0.25">
      <c r="A15" s="94" t="s">
        <v>36</v>
      </c>
      <c r="B15" s="95"/>
      <c r="C15" s="96"/>
      <c r="D15" s="92"/>
      <c r="E15" s="93"/>
      <c r="F15" s="102"/>
      <c r="G15" s="103"/>
      <c r="H15" s="92"/>
      <c r="I15" s="93"/>
    </row>
    <row r="16" spans="1:9" x14ac:dyDescent="0.25">
      <c r="A16" s="97"/>
      <c r="B16" s="98"/>
      <c r="C16" s="99"/>
      <c r="D16" s="100"/>
      <c r="E16" s="101"/>
      <c r="F16" s="104"/>
      <c r="G16" s="105"/>
      <c r="H16" s="100"/>
      <c r="I16" s="101"/>
    </row>
    <row r="17" spans="1:9" x14ac:dyDescent="0.25">
      <c r="A17" s="48"/>
      <c r="B17" s="49"/>
      <c r="C17" s="50"/>
      <c r="D17" s="46"/>
      <c r="E17" s="47"/>
      <c r="F17" s="106"/>
      <c r="G17" s="107"/>
      <c r="H17" s="46"/>
      <c r="I17" s="47"/>
    </row>
    <row r="18" spans="1:9" ht="30.75" customHeight="1" x14ac:dyDescent="0.25">
      <c r="A18" s="41" t="s">
        <v>31</v>
      </c>
      <c r="B18" s="42"/>
      <c r="C18" s="43"/>
      <c r="D18" s="30"/>
      <c r="E18" s="31"/>
      <c r="F18" s="14"/>
      <c r="G18" s="15"/>
      <c r="H18" s="30"/>
      <c r="I18" s="31"/>
    </row>
    <row r="19" spans="1:9" x14ac:dyDescent="0.25">
      <c r="A19" s="24" t="s">
        <v>8</v>
      </c>
      <c r="B19" s="25"/>
      <c r="C19" s="26"/>
      <c r="D19" s="61">
        <f>H42</f>
        <v>787964.71000000008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1">
        <f>D11+D12+D15+D18-D19</f>
        <v>-9995.0800000000745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27.232432753020181</v>
      </c>
      <c r="E21" s="28"/>
      <c r="F21" s="27"/>
      <c r="G21" s="28"/>
      <c r="H21" s="30"/>
      <c r="I21" s="31"/>
    </row>
    <row r="22" spans="1:9" x14ac:dyDescent="0.25">
      <c r="A22" s="51"/>
      <c r="B22" s="52"/>
      <c r="C22" s="52"/>
      <c r="D22" s="52"/>
      <c r="E22" s="53"/>
      <c r="F22" s="54" t="s">
        <v>19</v>
      </c>
      <c r="G22" s="55"/>
      <c r="H22" s="54" t="s">
        <v>20</v>
      </c>
      <c r="I22" s="55"/>
    </row>
    <row r="23" spans="1:9" ht="27.75" customHeight="1" x14ac:dyDescent="0.25">
      <c r="A23" s="51"/>
      <c r="B23" s="52"/>
      <c r="C23" s="52"/>
      <c r="D23" s="52"/>
      <c r="E23" s="53"/>
      <c r="F23" s="56"/>
      <c r="G23" s="57"/>
      <c r="H23" s="56"/>
      <c r="I23" s="57"/>
    </row>
    <row r="24" spans="1:9" x14ac:dyDescent="0.25">
      <c r="A24" s="58" t="s">
        <v>9</v>
      </c>
      <c r="B24" s="59"/>
      <c r="C24" s="59"/>
      <c r="D24" s="59"/>
      <c r="E24" s="60"/>
      <c r="F24" s="22">
        <f>F25+F26+F27+F28+F29+F30+F31+F32</f>
        <v>360682.83999999997</v>
      </c>
      <c r="G24" s="29"/>
      <c r="H24" s="22">
        <f>H25+H26+H27+H28+H29+H30+H31+H32</f>
        <v>357018.39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4">
        <v>22357.58</v>
      </c>
      <c r="G25" s="45"/>
      <c r="H25" s="46">
        <v>32457.41</v>
      </c>
      <c r="I25" s="47"/>
    </row>
    <row r="26" spans="1:9" x14ac:dyDescent="0.25">
      <c r="A26" s="48" t="s">
        <v>33</v>
      </c>
      <c r="B26" s="49"/>
      <c r="C26" s="49"/>
      <c r="D26" s="49"/>
      <c r="E26" s="50"/>
      <c r="F26" s="27">
        <v>56880.32</v>
      </c>
      <c r="G26" s="28"/>
      <c r="H26" s="30">
        <v>51537.85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16439.400000000001</v>
      </c>
      <c r="G27" s="28"/>
      <c r="H27" s="30">
        <v>25531.94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13151.52</v>
      </c>
      <c r="G28" s="28"/>
      <c r="H28" s="39">
        <v>5361.23</v>
      </c>
      <c r="I28" s="40"/>
    </row>
    <row r="29" spans="1:9" ht="30" customHeight="1" x14ac:dyDescent="0.25">
      <c r="A29" s="41" t="s">
        <v>39</v>
      </c>
      <c r="B29" s="42"/>
      <c r="C29" s="42"/>
      <c r="D29" s="42"/>
      <c r="E29" s="43"/>
      <c r="F29" s="27">
        <f>75950.03+9863.64+4934.23</f>
        <v>90747.9</v>
      </c>
      <c r="G29" s="28"/>
      <c r="H29" s="30">
        <f>71018.16+5130+4875.68</f>
        <v>81023.839999999997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161106.12</v>
      </c>
      <c r="G30" s="28"/>
      <c r="H30" s="30">
        <v>161106.12</v>
      </c>
      <c r="I30" s="31"/>
    </row>
    <row r="31" spans="1:9" x14ac:dyDescent="0.25">
      <c r="A31" s="24" t="s">
        <v>13</v>
      </c>
      <c r="B31" s="25"/>
      <c r="C31" s="25"/>
      <c r="D31" s="25"/>
      <c r="E31" s="26"/>
      <c r="F31" s="27"/>
      <c r="G31" s="28"/>
      <c r="H31" s="30"/>
      <c r="I31" s="31"/>
    </row>
    <row r="32" spans="1:9" x14ac:dyDescent="0.25">
      <c r="A32" s="24" t="s">
        <v>22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19" t="s">
        <v>25</v>
      </c>
      <c r="B33" s="20"/>
      <c r="C33" s="20"/>
      <c r="D33" s="20"/>
      <c r="E33" s="21"/>
      <c r="F33" s="22">
        <v>120993.98</v>
      </c>
      <c r="G33" s="29"/>
      <c r="H33" s="35">
        <v>120993.96</v>
      </c>
      <c r="I33" s="23"/>
    </row>
    <row r="34" spans="1:9" x14ac:dyDescent="0.25">
      <c r="A34" s="19" t="s">
        <v>23</v>
      </c>
      <c r="B34" s="20"/>
      <c r="C34" s="20"/>
      <c r="D34" s="20"/>
      <c r="E34" s="21"/>
      <c r="F34" s="22"/>
      <c r="G34" s="29"/>
      <c r="H34" s="22"/>
      <c r="I34" s="29"/>
    </row>
    <row r="35" spans="1:9" x14ac:dyDescent="0.25">
      <c r="A35" s="19" t="s">
        <v>24</v>
      </c>
      <c r="B35" s="20"/>
      <c r="C35" s="20"/>
      <c r="D35" s="20"/>
      <c r="E35" s="21"/>
      <c r="F35" s="22">
        <v>204506.14</v>
      </c>
      <c r="G35" s="29"/>
      <c r="H35" s="22">
        <v>204313.60000000001</v>
      </c>
      <c r="I35" s="29"/>
    </row>
    <row r="36" spans="1:9" x14ac:dyDescent="0.25">
      <c r="A36" s="16" t="s">
        <v>32</v>
      </c>
      <c r="B36" s="17"/>
      <c r="C36" s="17"/>
      <c r="D36" s="17"/>
      <c r="E36" s="18"/>
      <c r="F36" s="22">
        <f>109815.19-6000+35892.7-7952.94</f>
        <v>131754.95000000001</v>
      </c>
      <c r="G36" s="29"/>
      <c r="H36" s="22">
        <v>65731.5</v>
      </c>
      <c r="I36" s="29"/>
    </row>
    <row r="37" spans="1:9" x14ac:dyDescent="0.25">
      <c r="A37" s="19" t="s">
        <v>26</v>
      </c>
      <c r="B37" s="20"/>
      <c r="C37" s="20"/>
      <c r="D37" s="20"/>
      <c r="E37" s="21"/>
      <c r="F37" s="22">
        <f>F24+F33+F34+F35+F36</f>
        <v>817937.90999999992</v>
      </c>
      <c r="G37" s="23"/>
      <c r="H37" s="22">
        <f>H24+H33+H34+H35+H36</f>
        <v>748057.45000000007</v>
      </c>
      <c r="I37" s="23"/>
    </row>
    <row r="38" spans="1:9" x14ac:dyDescent="0.25">
      <c r="A38" s="8" t="s">
        <v>27</v>
      </c>
      <c r="B38" s="9"/>
      <c r="C38" s="9"/>
      <c r="D38" s="9"/>
      <c r="E38" s="10"/>
      <c r="F38" s="22">
        <f>F39+F40+F41</f>
        <v>77431.799999999988</v>
      </c>
      <c r="G38" s="29"/>
      <c r="H38" s="22">
        <f>H39+H40+H41</f>
        <v>39907.259999999995</v>
      </c>
      <c r="I38" s="29"/>
    </row>
    <row r="39" spans="1:9" x14ac:dyDescent="0.25">
      <c r="A39" s="11" t="s">
        <v>28</v>
      </c>
      <c r="B39" s="12"/>
      <c r="C39" s="12"/>
      <c r="D39" s="12"/>
      <c r="E39" s="13"/>
      <c r="F39" s="22">
        <v>36331.14</v>
      </c>
      <c r="G39" s="29"/>
      <c r="H39" s="22">
        <v>0</v>
      </c>
      <c r="I39" s="29"/>
    </row>
    <row r="40" spans="1:9" x14ac:dyDescent="0.25">
      <c r="A40" s="11" t="s">
        <v>29</v>
      </c>
      <c r="B40" s="12"/>
      <c r="C40" s="12"/>
      <c r="D40" s="12"/>
      <c r="E40" s="13"/>
      <c r="F40" s="22">
        <v>4110.42</v>
      </c>
      <c r="G40" s="29"/>
      <c r="H40" s="22">
        <v>8901.23</v>
      </c>
      <c r="I40" s="29"/>
    </row>
    <row r="41" spans="1:9" x14ac:dyDescent="0.25">
      <c r="A41" s="36" t="s">
        <v>30</v>
      </c>
      <c r="B41" s="37"/>
      <c r="C41" s="37"/>
      <c r="D41" s="37"/>
      <c r="E41" s="38"/>
      <c r="F41" s="22">
        <v>36990.239999999998</v>
      </c>
      <c r="G41" s="29"/>
      <c r="H41" s="22">
        <v>31006.03</v>
      </c>
      <c r="I41" s="29"/>
    </row>
    <row r="42" spans="1:9" x14ac:dyDescent="0.25">
      <c r="A42" s="19" t="s">
        <v>21</v>
      </c>
      <c r="B42" s="20"/>
      <c r="C42" s="20"/>
      <c r="D42" s="20"/>
      <c r="E42" s="21"/>
      <c r="F42" s="22">
        <f>F37+F38+F43</f>
        <v>895369.71</v>
      </c>
      <c r="G42" s="23"/>
      <c r="H42" s="22">
        <f>H37+H38</f>
        <v>787964.71000000008</v>
      </c>
      <c r="I42" s="23"/>
    </row>
    <row r="43" spans="1:9" x14ac:dyDescent="0.25">
      <c r="A43" s="32"/>
      <c r="B43" s="33"/>
      <c r="C43" s="33"/>
      <c r="D43" s="33"/>
      <c r="E43" s="34"/>
      <c r="F43" s="35"/>
      <c r="G43" s="23"/>
      <c r="H43" s="30"/>
      <c r="I43" s="31"/>
    </row>
    <row r="45" spans="1:9" x14ac:dyDescent="0.25">
      <c r="A45" t="s">
        <v>35</v>
      </c>
      <c r="F45" t="s">
        <v>15</v>
      </c>
      <c r="H45" t="s">
        <v>14</v>
      </c>
    </row>
    <row r="47" spans="1:9" x14ac:dyDescent="0.25">
      <c r="F47" t="s">
        <v>15</v>
      </c>
    </row>
  </sheetData>
  <mergeCells count="101">
    <mergeCell ref="F38:G38"/>
    <mergeCell ref="F39:G39"/>
    <mergeCell ref="F40:G40"/>
    <mergeCell ref="H38:I38"/>
    <mergeCell ref="H39:I39"/>
    <mergeCell ref="H40:I4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3:G33"/>
    <mergeCell ref="H33:I33"/>
    <mergeCell ref="A29:E29"/>
    <mergeCell ref="F29:G29"/>
    <mergeCell ref="H29:I29"/>
    <mergeCell ref="A30:E30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2022-02-09T03:33:40Z</dcterms:modified>
</cp:coreProperties>
</file>