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6" i="1" l="1"/>
  <c r="H36" i="1"/>
  <c r="D12" i="1"/>
  <c r="F28" i="1" l="1"/>
  <c r="H38" i="1" l="1"/>
  <c r="H37" i="1"/>
  <c r="F23" i="1"/>
  <c r="F37" i="1" s="1"/>
  <c r="F38" i="1" l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<sst xmlns="http://schemas.openxmlformats.org/spreadsheetml/2006/main" count="42" uniqueCount="41">
  <si>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</si>
  <si>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</si>
  <si>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</si>
  <si>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</si>
  <si>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</si>
  <si>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</si>
  <si>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</si>
  <si>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</si>
  <si>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</si>
  <si>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</si>
  <si>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</si>
  <si>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</si>
  <si>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</si>
  <si>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</si>
  <si>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</si>
  <si>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</si>
  <si>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</si>
  <si>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</si>
  <si>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</si>
  <si>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</si>
  <si>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</si>
  <si>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</si>
  <si>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</si>
  <si>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</si>
  <si>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</si>
  <si>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</si>
  <si>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</si>
  <si>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</si>
  <si>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</si>
  <si>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</si>
  <si>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</si>
  <si>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</si>
  <si>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</si>
  <si>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</si>
  <si>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</si>
  <si>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</si>
  <si>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пользованиеобщего имущества</t>
  </si>
  <si>
    <t>Ген.директор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</si>
  <si>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</si>
  <si>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</si>
  <si>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12 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</si>
</sst>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6" workbookViewId="0">
      <selection activeCell="H40" sqref="H40:I4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35</v>
      </c>
      <c r="D1" s="1"/>
      <c r="E1" s="1"/>
      <c r="F1" s="1"/>
      <c r="G1" s="1"/>
      <c r="H1" s="1"/>
      <c r="I1" s="1"/>
    </row>
    <row r="2" spans="1:9" ht="15.7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 ht="15.75" x14ac:dyDescent="0.25">
      <c r="A3" s="67" t="s">
        <v>40</v>
      </c>
      <c r="B3" s="67"/>
      <c r="C3" s="67"/>
      <c r="D3" s="67"/>
      <c r="E3" s="67"/>
      <c r="F3" s="67"/>
      <c r="G3" s="67"/>
      <c r="H3" s="67"/>
      <c r="I3" s="67"/>
    </row>
    <row r="5" spans="1:9" x14ac:dyDescent="0.25">
      <c r="A5" s="33" t="s">
        <v>1</v>
      </c>
      <c r="B5" s="68"/>
      <c r="C5" s="68"/>
      <c r="D5" s="34"/>
      <c r="E5" s="33" t="s">
        <v>2</v>
      </c>
      <c r="F5" s="68"/>
      <c r="G5" s="68"/>
      <c r="H5" s="68"/>
      <c r="I5" s="34"/>
    </row>
    <row r="6" spans="1:9" x14ac:dyDescent="0.25">
      <c r="A6" s="69" t="s">
        <v>3</v>
      </c>
      <c r="B6" s="70"/>
      <c r="C6" s="70"/>
      <c r="D6" s="71"/>
      <c r="E6" s="33">
        <v>2757.6</v>
      </c>
      <c r="F6" s="68"/>
      <c r="G6" s="68"/>
      <c r="H6" s="68"/>
      <c r="I6" s="34"/>
    </row>
    <row r="7" spans="1:9" x14ac:dyDescent="0.25">
      <c r="A7" s="72" t="s">
        <v>4</v>
      </c>
      <c r="B7" s="73"/>
      <c r="C7" s="73"/>
      <c r="D7" s="74"/>
      <c r="E7" s="33">
        <v>0</v>
      </c>
      <c r="F7" s="68"/>
      <c r="G7" s="68"/>
      <c r="H7" s="68"/>
      <c r="I7" s="68"/>
    </row>
    <row r="8" spans="1:9" x14ac:dyDescent="0.25">
      <c r="A8" s="2"/>
      <c r="B8" s="3"/>
      <c r="C8" s="4"/>
      <c r="D8" s="59" t="s">
        <v>5</v>
      </c>
      <c r="E8" s="60"/>
      <c r="F8" s="59"/>
      <c r="G8" s="60"/>
      <c r="H8" s="59"/>
      <c r="I8" s="60"/>
    </row>
    <row r="9" spans="1:9" ht="45" customHeight="1" x14ac:dyDescent="0.25">
      <c r="A9" s="5"/>
      <c r="B9" s="6"/>
      <c r="C9" s="7"/>
      <c r="D9" s="75"/>
      <c r="E9" s="76"/>
      <c r="F9" s="75"/>
      <c r="G9" s="76"/>
      <c r="H9" s="75"/>
      <c r="I9" s="76"/>
    </row>
    <row r="10" spans="1:9" ht="30.75" customHeight="1" x14ac:dyDescent="0.25">
      <c r="A10" s="77" t="s">
        <v>39</v>
      </c>
      <c r="B10" s="78"/>
      <c r="C10" s="79"/>
      <c r="D10" s="80">
        <v>76682.429999999993</v>
      </c>
      <c r="E10" s="81"/>
      <c r="F10" s="82"/>
      <c r="G10" s="83"/>
      <c r="H10" s="80"/>
      <c r="I10" s="81"/>
    </row>
    <row r="11" spans="1:9" x14ac:dyDescent="0.25">
      <c r="A11" s="27" t="s">
        <v>6</v>
      </c>
      <c r="B11" s="28"/>
      <c r="C11" s="29"/>
      <c r="D11" s="30">
        <f>F42</f>
        <v>804757.82</v>
      </c>
      <c r="E11" s="34"/>
      <c r="F11" s="33"/>
      <c r="G11" s="34"/>
      <c r="H11" s="30"/>
      <c r="I11" s="34"/>
    </row>
    <row r="12" spans="1:9" x14ac:dyDescent="0.25">
      <c r="A12" s="84" t="s">
        <v>7</v>
      </c>
      <c r="B12" s="85"/>
      <c r="C12" s="86"/>
      <c r="D12" s="90">
        <f>33951.73+719457.23+4017.55+35634.1</f>
        <v>793060.61</v>
      </c>
      <c r="E12" s="91"/>
      <c r="F12" s="94"/>
      <c r="G12" s="95"/>
      <c r="H12" s="97"/>
      <c r="I12" s="98"/>
    </row>
    <row r="13" spans="1:9" x14ac:dyDescent="0.25">
      <c r="A13" s="87"/>
      <c r="B13" s="88"/>
      <c r="C13" s="89"/>
      <c r="D13" s="92"/>
      <c r="E13" s="93"/>
      <c r="F13" s="96"/>
      <c r="G13" s="50"/>
      <c r="H13" s="51"/>
      <c r="I13" s="52"/>
    </row>
    <row r="14" spans="1:9" x14ac:dyDescent="0.25">
      <c r="A14" s="99" t="s">
        <v>36</v>
      </c>
      <c r="B14" s="100"/>
      <c r="C14" s="101"/>
      <c r="D14" s="97"/>
      <c r="E14" s="98"/>
      <c r="F14" s="107"/>
      <c r="G14" s="108"/>
      <c r="H14" s="97"/>
      <c r="I14" s="98"/>
    </row>
    <row r="15" spans="1:9" x14ac:dyDescent="0.25">
      <c r="A15" s="102"/>
      <c r="B15" s="103"/>
      <c r="C15" s="104"/>
      <c r="D15" s="105"/>
      <c r="E15" s="106"/>
      <c r="F15" s="109"/>
      <c r="G15" s="110"/>
      <c r="H15" s="105"/>
      <c r="I15" s="106"/>
    </row>
    <row r="16" spans="1:9" x14ac:dyDescent="0.25">
      <c r="A16" s="53"/>
      <c r="B16" s="54"/>
      <c r="C16" s="55"/>
      <c r="D16" s="51"/>
      <c r="E16" s="52"/>
      <c r="F16" s="111"/>
      <c r="G16" s="112"/>
      <c r="H16" s="51"/>
      <c r="I16" s="52"/>
    </row>
    <row r="17" spans="1:9" ht="30.75" customHeight="1" x14ac:dyDescent="0.25">
      <c r="A17" s="46" t="s">
        <v>32</v>
      </c>
      <c r="B17" s="47"/>
      <c r="C17" s="48"/>
      <c r="D17" s="33"/>
      <c r="E17" s="34"/>
      <c r="F17" s="17"/>
      <c r="G17" s="18"/>
      <c r="H17" s="33"/>
      <c r="I17" s="34"/>
    </row>
    <row r="18" spans="1:9" x14ac:dyDescent="0.25">
      <c r="A18" s="27" t="s">
        <v>8</v>
      </c>
      <c r="B18" s="28"/>
      <c r="C18" s="29"/>
      <c r="D18" s="66">
        <f>H42</f>
        <v>744900.17</v>
      </c>
      <c r="E18" s="43"/>
      <c r="F18" s="42"/>
      <c r="G18" s="43"/>
      <c r="H18" s="30"/>
      <c r="I18" s="34"/>
    </row>
    <row r="19" spans="1:9" x14ac:dyDescent="0.25">
      <c r="A19" s="27" t="s">
        <v>17</v>
      </c>
      <c r="B19" s="28"/>
      <c r="C19" s="29"/>
      <c r="D19" s="66">
        <f>D10+D11+D14+D17-D18</f>
        <v>136540.07999999996</v>
      </c>
      <c r="E19" s="43"/>
      <c r="F19" s="33"/>
      <c r="G19" s="34"/>
      <c r="H19" s="33"/>
      <c r="I19" s="34"/>
    </row>
    <row r="20" spans="1:9" ht="21" customHeight="1" x14ac:dyDescent="0.25">
      <c r="A20" s="46" t="s">
        <v>18</v>
      </c>
      <c r="B20" s="47"/>
      <c r="C20" s="48"/>
      <c r="D20" s="30">
        <f>D11/(E6+E7)/12</f>
        <v>24.319390653708538</v>
      </c>
      <c r="E20" s="31"/>
      <c r="F20" s="30"/>
      <c r="G20" s="31"/>
      <c r="H20" s="33"/>
      <c r="I20" s="34"/>
    </row>
    <row r="21" spans="1:9" ht="15" customHeight="1" x14ac:dyDescent="0.25">
      <c r="A21" s="56"/>
      <c r="B21" s="57"/>
      <c r="C21" s="57"/>
      <c r="D21" s="57"/>
      <c r="E21" s="58"/>
      <c r="F21" s="59" t="s">
        <v>19</v>
      </c>
      <c r="G21" s="60"/>
      <c r="H21" s="59" t="s">
        <v>20</v>
      </c>
      <c r="I21" s="60"/>
    </row>
    <row r="22" spans="1:9" ht="1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25">
        <f>F24+F25+F26+F27+F28+F29+F30+F31+F32</f>
        <v>340177.37</v>
      </c>
      <c r="G23" s="32"/>
      <c r="H23" s="25">
        <f>H24+H25+H26+H27+H28+H29+H30+H31+H32</f>
        <v>362185.33999999997</v>
      </c>
      <c r="I23" s="32"/>
    </row>
    <row r="24" spans="1:9" x14ac:dyDescent="0.25">
      <c r="A24" s="46" t="s">
        <v>10</v>
      </c>
      <c r="B24" s="47"/>
      <c r="C24" s="47"/>
      <c r="D24" s="47"/>
      <c r="E24" s="48"/>
      <c r="F24" s="49">
        <v>23825.66</v>
      </c>
      <c r="G24" s="50"/>
      <c r="H24" s="51">
        <v>17430.88</v>
      </c>
      <c r="I24" s="52"/>
    </row>
    <row r="25" spans="1:9" x14ac:dyDescent="0.25">
      <c r="A25" s="53" t="s">
        <v>34</v>
      </c>
      <c r="B25" s="54"/>
      <c r="C25" s="54"/>
      <c r="D25" s="54"/>
      <c r="E25" s="55"/>
      <c r="F25" s="30">
        <v>20847.46</v>
      </c>
      <c r="G25" s="31"/>
      <c r="H25" s="33">
        <v>47030.85</v>
      </c>
      <c r="I25" s="34"/>
    </row>
    <row r="26" spans="1:9" x14ac:dyDescent="0.25">
      <c r="A26" s="27" t="s">
        <v>11</v>
      </c>
      <c r="B26" s="28"/>
      <c r="C26" s="28"/>
      <c r="D26" s="28"/>
      <c r="E26" s="29"/>
      <c r="F26" s="30">
        <v>16545.599999999999</v>
      </c>
      <c r="G26" s="31"/>
      <c r="H26" s="33">
        <v>11091.56</v>
      </c>
      <c r="I26" s="34"/>
    </row>
    <row r="27" spans="1:9" x14ac:dyDescent="0.25">
      <c r="A27" s="27" t="s">
        <v>16</v>
      </c>
      <c r="B27" s="28"/>
      <c r="C27" s="28"/>
      <c r="D27" s="28"/>
      <c r="E27" s="29"/>
      <c r="F27" s="30">
        <v>16545.599999999999</v>
      </c>
      <c r="G27" s="31"/>
      <c r="H27" s="42">
        <v>1087.01</v>
      </c>
      <c r="I27" s="43"/>
    </row>
    <row r="28" spans="1:9" x14ac:dyDescent="0.25">
      <c r="A28" s="27" t="s">
        <v>22</v>
      </c>
      <c r="B28" s="28"/>
      <c r="C28" s="28"/>
      <c r="D28" s="28"/>
      <c r="E28" s="29"/>
      <c r="F28" s="30">
        <f>99604.51+4963.68+4963.68-0.17</f>
        <v>109531.7</v>
      </c>
      <c r="G28" s="31"/>
      <c r="H28" s="33">
        <f>94640.88+11240+34393.84</f>
        <v>140274.72</v>
      </c>
      <c r="I28" s="34"/>
    </row>
    <row r="29" spans="1:9" x14ac:dyDescent="0.25">
      <c r="A29" s="27" t="s">
        <v>12</v>
      </c>
      <c r="B29" s="28"/>
      <c r="C29" s="28"/>
      <c r="D29" s="28"/>
      <c r="E29" s="29"/>
      <c r="F29" s="30">
        <v>145270.37</v>
      </c>
      <c r="G29" s="31"/>
      <c r="H29" s="33">
        <v>145270.32</v>
      </c>
      <c r="I29" s="34"/>
    </row>
    <row r="30" spans="1:9" x14ac:dyDescent="0.25">
      <c r="A30" s="10" t="s">
        <v>38</v>
      </c>
      <c r="B30" s="8"/>
      <c r="C30" s="8"/>
      <c r="D30" s="8"/>
      <c r="E30" s="9"/>
      <c r="F30" s="44">
        <v>7610.98</v>
      </c>
      <c r="G30" s="45"/>
      <c r="H30" s="33"/>
      <c r="I30" s="34"/>
    </row>
    <row r="31" spans="1:9" x14ac:dyDescent="0.25">
      <c r="A31" s="27" t="s">
        <v>13</v>
      </c>
      <c r="B31" s="28"/>
      <c r="C31" s="28"/>
      <c r="D31" s="28"/>
      <c r="E31" s="29"/>
      <c r="F31" s="30"/>
      <c r="G31" s="31"/>
      <c r="H31" s="33"/>
      <c r="I31" s="34"/>
    </row>
    <row r="32" spans="1:9" x14ac:dyDescent="0.25">
      <c r="A32" s="27" t="s">
        <v>23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2" t="s">
        <v>26</v>
      </c>
      <c r="B33" s="23"/>
      <c r="C33" s="23"/>
      <c r="D33" s="23"/>
      <c r="E33" s="24"/>
      <c r="F33" s="25">
        <v>110855.52</v>
      </c>
      <c r="G33" s="32"/>
      <c r="H33" s="38">
        <v>110855.52</v>
      </c>
      <c r="I33" s="26"/>
    </row>
    <row r="34" spans="1:9" x14ac:dyDescent="0.25">
      <c r="A34" s="22" t="s">
        <v>24</v>
      </c>
      <c r="B34" s="23"/>
      <c r="C34" s="23"/>
      <c r="D34" s="23"/>
      <c r="E34" s="24"/>
      <c r="F34" s="25"/>
      <c r="G34" s="32"/>
      <c r="H34" s="25"/>
      <c r="I34" s="32"/>
    </row>
    <row r="35" spans="1:9" x14ac:dyDescent="0.25">
      <c r="A35" s="22" t="s">
        <v>25</v>
      </c>
      <c r="B35" s="23"/>
      <c r="C35" s="23"/>
      <c r="D35" s="23"/>
      <c r="E35" s="24"/>
      <c r="F35" s="25">
        <v>205496.35</v>
      </c>
      <c r="G35" s="32"/>
      <c r="H35" s="25">
        <v>205569.04</v>
      </c>
      <c r="I35" s="32"/>
    </row>
    <row r="36" spans="1:9" x14ac:dyDescent="0.25">
      <c r="A36" s="19" t="s">
        <v>33</v>
      </c>
      <c r="B36" s="20"/>
      <c r="C36" s="20"/>
      <c r="D36" s="20"/>
      <c r="E36" s="21"/>
      <c r="F36" s="25">
        <f>19854.72+44673.12+7094.24</f>
        <v>71622.080000000002</v>
      </c>
      <c r="G36" s="32"/>
      <c r="H36" s="25">
        <f>30505.85</f>
        <v>30505.85</v>
      </c>
      <c r="I36" s="32"/>
    </row>
    <row r="37" spans="1:9" x14ac:dyDescent="0.25">
      <c r="A37" s="22" t="s">
        <v>27</v>
      </c>
      <c r="B37" s="23"/>
      <c r="C37" s="23"/>
      <c r="D37" s="23"/>
      <c r="E37" s="24"/>
      <c r="F37" s="25">
        <f>F23+F33+F34+F35+F36</f>
        <v>728151.32</v>
      </c>
      <c r="G37" s="26"/>
      <c r="H37" s="25">
        <f>H23+H33+H34+H35+H36</f>
        <v>709115.75</v>
      </c>
      <c r="I37" s="26"/>
    </row>
    <row r="38" spans="1:9" x14ac:dyDescent="0.25">
      <c r="A38" s="11" t="s">
        <v>28</v>
      </c>
      <c r="B38" s="12"/>
      <c r="C38" s="12"/>
      <c r="D38" s="12"/>
      <c r="E38" s="13"/>
      <c r="F38" s="25">
        <f>F39+F40+F41</f>
        <v>76606.5</v>
      </c>
      <c r="G38" s="32"/>
      <c r="H38" s="25">
        <f>H39+H40+H41</f>
        <v>35784.42</v>
      </c>
      <c r="I38" s="32"/>
    </row>
    <row r="39" spans="1:9" x14ac:dyDescent="0.25">
      <c r="A39" s="14" t="s">
        <v>29</v>
      </c>
      <c r="B39" s="15"/>
      <c r="C39" s="15"/>
      <c r="D39" s="15"/>
      <c r="E39" s="16"/>
      <c r="F39" s="25">
        <v>36235.74</v>
      </c>
      <c r="G39" s="32"/>
      <c r="H39" s="25">
        <v>0</v>
      </c>
      <c r="I39" s="32"/>
    </row>
    <row r="40" spans="1:9" x14ac:dyDescent="0.25">
      <c r="A40" s="14" t="s">
        <v>30</v>
      </c>
      <c r="B40" s="15"/>
      <c r="C40" s="15"/>
      <c r="D40" s="15"/>
      <c r="E40" s="16"/>
      <c r="F40" s="25">
        <v>4135.92</v>
      </c>
      <c r="G40" s="32"/>
      <c r="H40" s="25">
        <v>0</v>
      </c>
      <c r="I40" s="32"/>
    </row>
    <row r="41" spans="1:9" x14ac:dyDescent="0.25">
      <c r="A41" s="39" t="s">
        <v>31</v>
      </c>
      <c r="B41" s="40"/>
      <c r="C41" s="40"/>
      <c r="D41" s="40"/>
      <c r="E41" s="41"/>
      <c r="F41" s="25">
        <v>36234.839999999997</v>
      </c>
      <c r="G41" s="32"/>
      <c r="H41" s="25">
        <v>35784.42</v>
      </c>
      <c r="I41" s="32"/>
    </row>
    <row r="42" spans="1:9" x14ac:dyDescent="0.25">
      <c r="A42" s="22" t="s">
        <v>21</v>
      </c>
      <c r="B42" s="23"/>
      <c r="C42" s="23"/>
      <c r="D42" s="23"/>
      <c r="E42" s="24"/>
      <c r="F42" s="25">
        <f>F37+F38</f>
        <v>804757.82</v>
      </c>
      <c r="G42" s="26"/>
      <c r="H42" s="25">
        <f>H37+H38</f>
        <v>744900.17</v>
      </c>
      <c r="I42" s="26"/>
    </row>
    <row r="43" spans="1:9" ht="15" customHeight="1" x14ac:dyDescent="0.25">
      <c r="A43" s="35"/>
      <c r="B43" s="36"/>
      <c r="C43" s="36"/>
      <c r="D43" s="36"/>
      <c r="E43" s="37"/>
      <c r="F43" s="38"/>
      <c r="G43" s="26"/>
      <c r="H43" s="33"/>
      <c r="I43" s="34"/>
    </row>
    <row r="45" spans="1:9" x14ac:dyDescent="0.25">
      <c r="A45" t="s">
        <v>37</v>
      </c>
      <c r="F45" t="s">
        <v>15</v>
      </c>
      <c r="H45" t="s">
        <v>14</v>
      </c>
    </row>
    <row r="47" spans="1:9" x14ac:dyDescent="0.25">
      <c r="F47" t="s">
        <v>15</v>
      </c>
    </row>
  </sheetData>
  <mergeCells count="103"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2022-02-28T01:17:09Z</dcterms:modified>
</cp:coreProperties>
</file>