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 l="1"/>
  <c r="D13" i="1"/>
  <c r="F39" i="1" l="1"/>
  <c r="H39" i="1" l="1"/>
  <c r="H38" i="1" l="1"/>
  <c r="H43" i="1" s="1"/>
  <c r="F24" i="1"/>
  <c r="F38" i="1" s="1"/>
  <c r="D19" i="1" l="1"/>
  <c r="F4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<sst xmlns="http://schemas.openxmlformats.org/spreadsheetml/2006/main" count="42" uniqueCount="41">
  <si>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</si>
  <si>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</si>
  <si>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</si>
  <si>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</si>
  <si>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</si>
  <si>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</si>
  <si>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</si>
  <si>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</si>
  <si>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</si>
  <si>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</si>
  <si>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</si>
  <si>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</si>
  <si>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</si>
  <si>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</si>
  <si>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</si>
  <si>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</si>
  <si>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</si>
  <si>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</si>
  <si>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</si>
  <si>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</si>
  <si>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</si>
  <si>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</si>
  <si>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</si>
  <si>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</si>
  <si>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</si>
  <si>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</si>
  <si>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</si>
  <si>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</si>
  <si>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</si>
  <si>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</si>
  <si>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</si>
  <si>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</si>
  <si>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</si>
  <si>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</si>
  <si>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</si>
  <si>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</si>
  <si>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</si>
  <si>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</si>
  <si>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</si>
  <si>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9 за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</si>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</sst>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workbookViewId="0">
      <selection activeCell="H48" sqref="H4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39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5858.1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38</v>
      </c>
      <c r="B11" s="25"/>
      <c r="C11" s="26"/>
      <c r="D11" s="27">
        <v>-339150.82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1999178.54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78847.12+1817810.69+9734.72+91236.41</f>
        <v>1997628.94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36</v>
      </c>
      <c r="B15" s="56"/>
      <c r="C15" s="57"/>
      <c r="D15" s="51"/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 t="s">
        <v>31</v>
      </c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1703373.0999999999</v>
      </c>
      <c r="E19" s="73"/>
      <c r="F19" s="86"/>
      <c r="G19" s="73"/>
      <c r="H19" s="34"/>
      <c r="I19" s="35"/>
    </row>
    <row r="20" spans="1:9" x14ac:dyDescent="0.25">
      <c r="A20" s="31" t="s">
        <v>17</v>
      </c>
      <c r="B20" s="32"/>
      <c r="C20" s="33"/>
      <c r="D20" s="72">
        <f>D11+D12+D15+D18-D19</f>
        <v>-43345.379999999888</v>
      </c>
      <c r="E20" s="73"/>
      <c r="F20" s="36">
        <f>F11+F12+F15-F19</f>
        <v>0</v>
      </c>
      <c r="G20" s="35"/>
      <c r="H20" s="36"/>
      <c r="I20" s="35"/>
    </row>
    <row r="21" spans="1:9" ht="21" customHeight="1" x14ac:dyDescent="0.25">
      <c r="A21" s="87" t="s">
        <v>18</v>
      </c>
      <c r="B21" s="88"/>
      <c r="C21" s="89"/>
      <c r="D21" s="34">
        <f>D12/(E7+E8)/12</f>
        <v>28.438949773248435</v>
      </c>
      <c r="E21" s="90"/>
      <c r="F21" s="34"/>
      <c r="G21" s="90"/>
      <c r="H21" s="36"/>
      <c r="I21" s="35"/>
    </row>
    <row r="22" spans="1:9" x14ac:dyDescent="0.25">
      <c r="A22" s="91"/>
      <c r="B22" s="92"/>
      <c r="C22" s="92"/>
      <c r="D22" s="92"/>
      <c r="E22" s="93"/>
      <c r="F22" s="82" t="s">
        <v>19</v>
      </c>
      <c r="G22" s="83"/>
      <c r="H22" s="82" t="s">
        <v>20</v>
      </c>
      <c r="I22" s="83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719843.33</v>
      </c>
      <c r="G24" s="23"/>
      <c r="H24" s="22">
        <f>H25+H26+H27+H28+H29+H30+H31+H32+H33</f>
        <v>805293.52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25306.99</v>
      </c>
      <c r="G25" s="50"/>
      <c r="H25" s="53">
        <v>31094.54</v>
      </c>
      <c r="I25" s="54"/>
    </row>
    <row r="26" spans="1:9" x14ac:dyDescent="0.25">
      <c r="A26" s="61" t="s">
        <v>33</v>
      </c>
      <c r="B26" s="62"/>
      <c r="C26" s="62"/>
      <c r="D26" s="62"/>
      <c r="E26" s="63"/>
      <c r="F26" s="34">
        <v>87871.5</v>
      </c>
      <c r="G26" s="90"/>
      <c r="H26" s="36">
        <v>144644.5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35148.6</v>
      </c>
      <c r="G27" s="90"/>
      <c r="H27" s="36">
        <v>35269.72</v>
      </c>
      <c r="I27" s="35"/>
    </row>
    <row r="28" spans="1:9" x14ac:dyDescent="0.25">
      <c r="A28" s="31" t="s">
        <v>16</v>
      </c>
      <c r="B28" s="32"/>
      <c r="C28" s="32"/>
      <c r="D28" s="32"/>
      <c r="E28" s="33"/>
      <c r="F28" s="34">
        <v>14059.44</v>
      </c>
      <c r="G28" s="90"/>
      <c r="H28" s="86">
        <v>32912.959999999999</v>
      </c>
      <c r="I28" s="73"/>
    </row>
    <row r="29" spans="1:9" ht="30" customHeight="1" x14ac:dyDescent="0.25">
      <c r="A29" s="87" t="s">
        <v>40</v>
      </c>
      <c r="B29" s="88"/>
      <c r="C29" s="88"/>
      <c r="D29" s="88"/>
      <c r="E29" s="89"/>
      <c r="F29" s="34">
        <f>163089.5+44287.24+16168.36</f>
        <v>223545.09999999998</v>
      </c>
      <c r="G29" s="90"/>
      <c r="H29" s="36">
        <f>163089.48+22434+4500+51496</f>
        <v>241519.48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319852.26</v>
      </c>
      <c r="G30" s="90"/>
      <c r="H30" s="36">
        <v>319852.32</v>
      </c>
      <c r="I30" s="35"/>
    </row>
    <row r="31" spans="1:9" x14ac:dyDescent="0.25">
      <c r="A31" s="10" t="s">
        <v>37</v>
      </c>
      <c r="B31" s="8"/>
      <c r="C31" s="8"/>
      <c r="D31" s="8"/>
      <c r="E31" s="9"/>
      <c r="F31" s="102">
        <v>14059.44</v>
      </c>
      <c r="G31" s="103"/>
      <c r="H31" s="36"/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22</v>
      </c>
      <c r="B33" s="32"/>
      <c r="C33" s="32"/>
      <c r="D33" s="32"/>
      <c r="E33" s="33"/>
      <c r="F33" s="34"/>
      <c r="G33" s="90"/>
      <c r="H33" s="36"/>
      <c r="I33" s="35"/>
    </row>
    <row r="34" spans="1:9" x14ac:dyDescent="0.25">
      <c r="A34" s="110" t="s">
        <v>25</v>
      </c>
      <c r="B34" s="111"/>
      <c r="C34" s="111"/>
      <c r="D34" s="111"/>
      <c r="E34" s="112"/>
      <c r="F34" s="22">
        <v>258693.7</v>
      </c>
      <c r="G34" s="23"/>
      <c r="H34" s="100">
        <v>258693.72</v>
      </c>
      <c r="I34" s="101"/>
    </row>
    <row r="35" spans="1:9" x14ac:dyDescent="0.25">
      <c r="A35" s="110" t="s">
        <v>23</v>
      </c>
      <c r="B35" s="111"/>
      <c r="C35" s="111"/>
      <c r="D35" s="111"/>
      <c r="E35" s="112"/>
      <c r="F35" s="22"/>
      <c r="G35" s="23"/>
      <c r="H35" s="22"/>
      <c r="I35" s="23"/>
    </row>
    <row r="36" spans="1:9" x14ac:dyDescent="0.25">
      <c r="A36" s="110" t="s">
        <v>24</v>
      </c>
      <c r="B36" s="111"/>
      <c r="C36" s="111"/>
      <c r="D36" s="111"/>
      <c r="E36" s="112"/>
      <c r="F36" s="22">
        <v>430218.86</v>
      </c>
      <c r="G36" s="23"/>
      <c r="H36" s="22">
        <v>430456.44</v>
      </c>
      <c r="I36" s="23"/>
    </row>
    <row r="37" spans="1:9" x14ac:dyDescent="0.25">
      <c r="A37" s="19" t="s">
        <v>32</v>
      </c>
      <c r="B37" s="20"/>
      <c r="C37" s="20"/>
      <c r="D37" s="20"/>
      <c r="E37" s="21"/>
      <c r="F37" s="22">
        <f>305795.95-6000+115932.15-2.47</f>
        <v>415725.63</v>
      </c>
      <c r="G37" s="23"/>
      <c r="H37" s="22">
        <v>108730.5</v>
      </c>
      <c r="I37" s="23"/>
    </row>
    <row r="38" spans="1:9" x14ac:dyDescent="0.25">
      <c r="A38" s="110" t="s">
        <v>26</v>
      </c>
      <c r="B38" s="111"/>
      <c r="C38" s="111"/>
      <c r="D38" s="111"/>
      <c r="E38" s="112"/>
      <c r="F38" s="22">
        <f>F24+F34+F35+F36+F37</f>
        <v>1824481.52</v>
      </c>
      <c r="G38" s="101"/>
      <c r="H38" s="22">
        <f>H24+H34+H35+H36+H37</f>
        <v>1603174.18</v>
      </c>
      <c r="I38" s="101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174697.02000000002</v>
      </c>
      <c r="G39" s="23"/>
      <c r="H39" s="22">
        <f>H40+H41+H42</f>
        <v>100198.92</v>
      </c>
      <c r="I39" s="23"/>
    </row>
    <row r="40" spans="1:9" x14ac:dyDescent="0.25">
      <c r="A40" s="14" t="s">
        <v>28</v>
      </c>
      <c r="B40" s="15"/>
      <c r="C40" s="15"/>
      <c r="D40" s="15"/>
      <c r="E40" s="16"/>
      <c r="F40" s="22">
        <v>84007.8</v>
      </c>
      <c r="G40" s="23"/>
      <c r="H40" s="22">
        <v>0</v>
      </c>
      <c r="I40" s="23"/>
    </row>
    <row r="41" spans="1:9" x14ac:dyDescent="0.25">
      <c r="A41" s="14" t="s">
        <v>29</v>
      </c>
      <c r="B41" s="15"/>
      <c r="C41" s="15"/>
      <c r="D41" s="15"/>
      <c r="E41" s="16"/>
      <c r="F41" s="22">
        <v>9492.1200000000008</v>
      </c>
      <c r="G41" s="23"/>
      <c r="H41" s="22">
        <v>23935.08</v>
      </c>
      <c r="I41" s="23"/>
    </row>
    <row r="42" spans="1:9" x14ac:dyDescent="0.25">
      <c r="A42" s="107" t="s">
        <v>30</v>
      </c>
      <c r="B42" s="108"/>
      <c r="C42" s="108"/>
      <c r="D42" s="108"/>
      <c r="E42" s="109"/>
      <c r="F42" s="22">
        <v>81197.100000000006</v>
      </c>
      <c r="G42" s="23"/>
      <c r="H42" s="22">
        <v>76263.839999999997</v>
      </c>
      <c r="I42" s="23"/>
    </row>
    <row r="43" spans="1:9" x14ac:dyDescent="0.25">
      <c r="A43" s="110" t="s">
        <v>21</v>
      </c>
      <c r="B43" s="111"/>
      <c r="C43" s="111"/>
      <c r="D43" s="111"/>
      <c r="E43" s="112"/>
      <c r="F43" s="22">
        <f>F38+F39</f>
        <v>1999178.54</v>
      </c>
      <c r="G43" s="101"/>
      <c r="H43" s="22">
        <f>H39+H38</f>
        <v>1703373.0999999999</v>
      </c>
      <c r="I43" s="101"/>
    </row>
    <row r="44" spans="1:9" x14ac:dyDescent="0.25">
      <c r="A44" s="104"/>
      <c r="B44" s="105"/>
      <c r="C44" s="105"/>
      <c r="D44" s="105"/>
      <c r="E44" s="106"/>
      <c r="F44" s="100"/>
      <c r="G44" s="101"/>
      <c r="H44" s="36"/>
      <c r="I44" s="35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2022-03-01T09:02:36Z</dcterms:modified>
</cp:coreProperties>
</file>