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30" i="9" l="1"/>
  <c r="C30" i="9"/>
  <c r="D24" i="3"/>
  <c r="C24" i="3"/>
  <c r="D20" i="6"/>
  <c r="D80" i="2"/>
  <c r="C80" i="2"/>
  <c r="D61" i="1"/>
  <c r="C61" i="1"/>
  <c r="L7" i="5" l="1"/>
  <c r="D20" i="3" l="1"/>
  <c r="C20" i="3"/>
  <c r="D10" i="7"/>
  <c r="D18" i="6"/>
  <c r="D72" i="2"/>
  <c r="C72" i="2"/>
  <c r="D57" i="1"/>
  <c r="C57" i="1"/>
  <c r="D16" i="3" l="1"/>
  <c r="C16" i="3"/>
  <c r="K16" i="5"/>
  <c r="D6" i="4" l="1"/>
  <c r="D16" i="6"/>
  <c r="C16" i="6"/>
  <c r="D67" i="2"/>
  <c r="C67" i="2"/>
  <c r="D53" i="1"/>
  <c r="C53" i="1"/>
  <c r="D58" i="2" l="1"/>
  <c r="C58" i="2"/>
  <c r="D49" i="1"/>
  <c r="C49" i="1"/>
  <c r="D24" i="9" l="1"/>
  <c r="D8" i="7"/>
  <c r="C8" i="7"/>
  <c r="D53" i="2"/>
  <c r="C53" i="2"/>
  <c r="D45" i="1"/>
  <c r="C45" i="1"/>
  <c r="D22" i="9" l="1"/>
  <c r="C22" i="9"/>
  <c r="D12" i="3"/>
  <c r="D48" i="2"/>
  <c r="C48" i="2"/>
  <c r="D40" i="1"/>
  <c r="C40" i="1"/>
  <c r="D16" i="9" l="1"/>
  <c r="D43" i="2"/>
  <c r="C43" i="2"/>
  <c r="D35" i="1"/>
  <c r="C35" i="1"/>
  <c r="D10" i="3" l="1"/>
  <c r="D14" i="9" l="1"/>
  <c r="C14" i="9"/>
  <c r="D34" i="2"/>
  <c r="C34" i="2"/>
  <c r="D29" i="1"/>
  <c r="C29" i="1"/>
  <c r="D10" i="6" l="1"/>
  <c r="D14" i="6"/>
  <c r="C10" i="6"/>
  <c r="C14" i="6"/>
  <c r="D8" i="9" l="1"/>
  <c r="D8" i="3"/>
  <c r="D26" i="2"/>
  <c r="D30" i="2" s="1"/>
  <c r="C30" i="2"/>
  <c r="D24" i="1"/>
  <c r="C24" i="1"/>
  <c r="D6" i="3" l="1"/>
  <c r="C26" i="2"/>
  <c r="D18" i="1"/>
  <c r="C18" i="1"/>
  <c r="D6" i="6" l="1"/>
  <c r="D16" i="2"/>
  <c r="C16" i="2"/>
  <c r="D13" i="1"/>
  <c r="C13" i="1"/>
  <c r="D6" i="9" l="1"/>
  <c r="D11" i="2"/>
  <c r="C11" i="2"/>
  <c r="D9" i="1"/>
  <c r="C9" i="1"/>
  <c r="F19" i="5" l="1"/>
  <c r="M4" i="5"/>
  <c r="L4" i="5"/>
  <c r="K4" i="5"/>
  <c r="J4" i="5"/>
  <c r="I4" i="5"/>
  <c r="H4" i="5"/>
  <c r="G4" i="5"/>
  <c r="F4" i="5"/>
  <c r="E4" i="5"/>
  <c r="D4" i="5"/>
  <c r="C4" i="5"/>
  <c r="B4" i="5"/>
  <c r="C19" i="5"/>
  <c r="N22" i="5"/>
  <c r="N21" i="5"/>
  <c r="N20" i="5"/>
  <c r="M19" i="5"/>
  <c r="L19" i="5"/>
  <c r="K19" i="5"/>
  <c r="J19" i="5"/>
  <c r="I19" i="5"/>
  <c r="H19" i="5"/>
  <c r="G19" i="5"/>
  <c r="E19" i="5"/>
  <c r="D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J24" i="5" l="1"/>
  <c r="G24" i="5"/>
  <c r="K24" i="5"/>
  <c r="B24" i="5"/>
  <c r="I24" i="5"/>
  <c r="M24" i="5"/>
  <c r="H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<sst xmlns="http://schemas.openxmlformats.org/spreadsheetml/2006/main" count="297" uniqueCount="150">
  <si>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</si>
  <si>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</si>
  <si>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</si>
  <si>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</si>
  <si>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</si>
  <si>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</si>
  <si>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</si>
  <si>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</si>
  <si>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</si>
  <si>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</si>
  <si>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</si>
  <si>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</si>
  <si>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</si>
  <si>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</si>
  <si>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</si>
  <si>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</si>
  <si>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</si>
  <si>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</si>
  <si>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</si>
  <si>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</si>
  <si>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</si>
  <si>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</si>
  <si>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</si>
  <si>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</si>
  <si>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</si>
  <si>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</si>
  <si>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</si>
  <si>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</si>
  <si>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</si>
  <si>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</si>
  <si>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</si>
  <si>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</si>
  <si>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</si>
  <si>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</si>
  <si>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</si>
  <si>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</si>
  <si>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</si>
  <si>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</si>
  <si>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</si>
  <si>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</si>
  <si>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</si>
  <si>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</si>
  <si>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</si>
  <si>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</si>
  <si>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</si>
  <si>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</si>
  <si>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</si>
  <si>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</si>
  <si>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</si>
  <si>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</si>
  <si>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</si>
  <si>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</si>
  <si>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</si>
  <si>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</si>
  <si>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</si>
  <si>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</si>
  <si>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</si>
  <si>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Сосновая,51</t>
  </si>
  <si>
    <t>Техобслуживание и снятие показаний общедомового теплосчетчика</t>
  </si>
  <si>
    <t>Техническое обслуживание домофона</t>
  </si>
  <si>
    <t>Техническое обслуживание системы видеонаблюдения</t>
  </si>
  <si>
    <t>Ген.директор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</si>
  <si>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</si>
  <si>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</si>
  <si>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</si>
  <si>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Замена кранов на конвекторах Кварртира №273</t>
  </si>
  <si>
    <t>Итого за январь</t>
  </si>
  <si>
    <t>Очистка козырьков от снега Подъезд №5,6</t>
  </si>
  <si>
    <t>Ремонт входной двери</t>
  </si>
  <si>
    <t>Очистка балконных козырьков и парапедов от снега</t>
  </si>
  <si>
    <t>Лицевой счёт 2021г</t>
  </si>
  <si>
    <t>Приобретение поливочного шланга и сдача на хранение старшему по дому</t>
  </si>
  <si>
    <t>Итого за февраль</t>
  </si>
  <si>
    <t>Очистка козырьков балконов и парапедов от снега</t>
  </si>
  <si>
    <t>Прикрутили проушаны на электрощите 100 шт</t>
  </si>
  <si>
    <t>Ремонт стояка отопления в подвале</t>
  </si>
  <si>
    <t>Итого за март</t>
  </si>
  <si>
    <t>Закрепили коврик в подъезде</t>
  </si>
  <si>
    <t>Очистка подъездных козырьков от снега</t>
  </si>
  <si>
    <t>Очистка подъездных козырьков от снега(февраль)</t>
  </si>
  <si>
    <t>Очистка снега и льда с козырьков балконов</t>
  </si>
  <si>
    <t>Замена нажимного гарнитура Прдъезд №3 (Анком)</t>
  </si>
  <si>
    <t>Отдали старшему по дому навесные замки в количестве 155 шт</t>
  </si>
  <si>
    <t>Установили проушаны на электрощитки</t>
  </si>
  <si>
    <t>Изготовление и монтаж окон ПВХ</t>
  </si>
  <si>
    <t>Отключение подъездного отопления</t>
  </si>
  <si>
    <t>Обработка подвала раствором гипхлорида. Подъезд №2</t>
  </si>
  <si>
    <t>Итого за апрель</t>
  </si>
  <si>
    <t>Передано старшему по дому материалы для установки на эл.щитки</t>
  </si>
  <si>
    <t>Ремонт фасадного освещения Подъезд №2</t>
  </si>
  <si>
    <t>Установка 7 доводчиков на две двери платиковых</t>
  </si>
  <si>
    <t>Очистка трактором дороги 5часов по 1600</t>
  </si>
  <si>
    <t xml:space="preserve">Автовышка 2часа </t>
  </si>
  <si>
    <t>Установка поливочных кранов</t>
  </si>
  <si>
    <t>Итого за май</t>
  </si>
  <si>
    <t>Покраска бордюр</t>
  </si>
  <si>
    <t>Покраска ограждений под мусорные баки</t>
  </si>
  <si>
    <t>Выдано для нужд дома лак и грунт эмаль для покраски</t>
  </si>
  <si>
    <t>Привоз щебня 11т. Работа трактора 4 часа</t>
  </si>
  <si>
    <t xml:space="preserve">Вывод воды для полива </t>
  </si>
  <si>
    <t>Ремонт канализационного стояка Квартира №33,40</t>
  </si>
  <si>
    <t>Итого за июнь</t>
  </si>
  <si>
    <t>Ремонт ливневой трубы на чердаке Подъезд №1</t>
  </si>
  <si>
    <t>Частичный ремонт кровли Подъезд №1</t>
  </si>
  <si>
    <t>Частичный ремонт кровли. Замазывание трещин мастикой. Подогрев бикроста.</t>
  </si>
  <si>
    <t>Окрытие и закрытие окон для мытья</t>
  </si>
  <si>
    <t>Уборка мусора в подвалах</t>
  </si>
  <si>
    <t>Выдано для нужд дома материалы</t>
  </si>
  <si>
    <t xml:space="preserve">Поверка счетчиков </t>
  </si>
  <si>
    <t>Итого за июль</t>
  </si>
  <si>
    <t>Замазка отверстия вокруг стояка отопления</t>
  </si>
  <si>
    <t>Ремонт мягкой кровли. Демонтаж старого бикроста примыкания к стене шахты лифта</t>
  </si>
  <si>
    <t>Выданы материалы для покраски</t>
  </si>
  <si>
    <t>Скос травы на придомовой территории</t>
  </si>
  <si>
    <t>Покраска лавочек 6шт и урн 6штук</t>
  </si>
  <si>
    <t>Выданы материалы для скоса травы старшему по дому</t>
  </si>
  <si>
    <t>Итого за август</t>
  </si>
  <si>
    <t>Установка ПРЭМ после проверки</t>
  </si>
  <si>
    <t>Частичный ремонт кровли Подъезд №5 Квартира №226,231</t>
  </si>
  <si>
    <t>Установка дополнительного освещения</t>
  </si>
  <si>
    <t>Автовышка 5 часов</t>
  </si>
  <si>
    <t>Итого за сентябрь</t>
  </si>
  <si>
    <t>Ремонт примыкания балконной стена Квартира №174</t>
  </si>
  <si>
    <t>Итого за октябрь</t>
  </si>
  <si>
    <t>Ремонт примыкания балконной стена Квартира №63</t>
  </si>
  <si>
    <t>Чистка чердака от голубей</t>
  </si>
  <si>
    <t>Осмотр квартиры. Мокнет стена между плит перекрытия Квартира №256</t>
  </si>
  <si>
    <t>Закрытие отверстия в цоколе дома (ввод труб перекрытия) УУТ</t>
  </si>
  <si>
    <t>Наклейки Вас обслуживает 4шт</t>
  </si>
  <si>
    <t>Технический осмотр подъездного освещения</t>
  </si>
  <si>
    <t>Ремонт кровли над подъездом согласно смете</t>
  </si>
  <si>
    <t>Монтаж центробежного насоса ХВС после ремонта</t>
  </si>
  <si>
    <t>Ремонт фасада</t>
  </si>
  <si>
    <t>Итого за ноябрь</t>
  </si>
  <si>
    <t>Обследование вытяжки по обращению Квартира №242</t>
  </si>
  <si>
    <t>Замена прожектора 100 вт</t>
  </si>
  <si>
    <t>Замена светильников 9шт</t>
  </si>
  <si>
    <t>Подъезд №5 Замена стекла</t>
  </si>
  <si>
    <t>Итого за декабрь</t>
  </si>
  <si>
    <t xml:space="preserve">Очистка козырьков от снега   </t>
  </si>
  <si>
    <t>Укладка грязесборных ковриков в подъездах 6шт</t>
  </si>
  <si>
    <t>Стоимость табличек</t>
  </si>
  <si>
    <t>Закрепление табличек в лифте Подъезд №1,5,6</t>
  </si>
  <si>
    <t>Подключение новогодней гирлянды. Автовышка 2 часа</t>
  </si>
  <si>
    <t>Замена доводчика входной двери Подъезд №1</t>
  </si>
  <si>
    <t>Ремонт доводчика входной двери Подъезд №1</t>
  </si>
  <si>
    <t>Приобретение новогодней елки</t>
  </si>
  <si>
    <t>Подключение гирлянды на новогоднюю елку</t>
  </si>
  <si>
    <t xml:space="preserve">Переданы старшему по дому украшение для новогодней уличной елки </t>
  </si>
  <si>
    <t>Изготовление опоры для новогодней 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</si>
</sst>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0" fontId="5" fillId="0" borderId="2" xfId="0" applyFont="1" applyBorder="1" applyAlignment="1">
      <alignment wrapText="1"/>
    </xf>
    <xf numFmtId="0" fontId="0" fillId="0" borderId="6" xfId="0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2" fontId="0" fillId="0" borderId="1" xfId="0" applyNumberFormat="1" applyBorder="1"/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" fillId="0" borderId="2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Fill="1" applyBorder="1" applyAlignment="1">
      <alignment wrapText="1"/>
    </xf>
    <xf numFmtId="2" fontId="12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2" fontId="10" fillId="0" borderId="1" xfId="0" applyNumberFormat="1" applyFont="1" applyBorder="1"/>
    <xf numFmtId="0" fontId="10" fillId="0" borderId="1" xfId="0" applyFont="1" applyBorder="1"/>
    <xf numFmtId="0" fontId="9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10" fillId="0" borderId="2" xfId="0" applyFont="1" applyBorder="1"/>
    <xf numFmtId="0" fontId="10" fillId="0" borderId="5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3" xfId="0" applyFont="1" applyBorder="1"/>
    <xf numFmtId="0" fontId="11" fillId="0" borderId="6" xfId="0" applyFont="1" applyBorder="1" applyAlignment="1">
      <alignment wrapText="1"/>
    </xf>
    <xf numFmtId="0" fontId="10" fillId="0" borderId="7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/>
    <xf numFmtId="0" fontId="10" fillId="0" borderId="1" xfId="0" applyFont="1" applyFill="1" applyBorder="1"/>
    <xf numFmtId="0" fontId="11" fillId="0" borderId="0" xfId="0" applyFont="1"/>
    <xf numFmtId="0" fontId="1" fillId="0" borderId="1" xfId="0" applyFont="1" applyBorder="1" applyAlignment="1">
      <alignment horizontal="left"/>
    </xf>
    <xf numFmtId="0" fontId="10" fillId="0" borderId="4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7" workbookViewId="0">
      <selection activeCell="D62" sqref="D6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99" t="s">
        <v>63</v>
      </c>
      <c r="C1" s="99"/>
      <c r="D1" s="99"/>
      <c r="E1" s="7"/>
      <c r="F1" s="7"/>
      <c r="G1" s="7"/>
      <c r="H1" s="7"/>
    </row>
    <row r="2" spans="1:8" ht="15.95" customHeight="1" x14ac:dyDescent="0.25">
      <c r="A2" s="1"/>
      <c r="B2" s="2" t="s">
        <v>57</v>
      </c>
      <c r="C2" s="37"/>
      <c r="D2" s="37"/>
      <c r="E2" s="1"/>
      <c r="F2" s="1"/>
      <c r="G2" s="1"/>
      <c r="H2" s="1"/>
    </row>
    <row r="3" spans="1:8" ht="15.95" customHeight="1" x14ac:dyDescent="0.25">
      <c r="A3" s="1"/>
      <c r="B3" s="98" t="s">
        <v>4</v>
      </c>
      <c r="C3" s="98"/>
      <c r="D3" s="98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0"/>
      <c r="B5" s="71" t="s">
        <v>2</v>
      </c>
      <c r="C5" s="70"/>
      <c r="D5" s="70"/>
      <c r="E5" s="1"/>
      <c r="F5" s="1"/>
      <c r="G5" s="1"/>
      <c r="H5" s="1"/>
    </row>
    <row r="6" spans="1:8" ht="27" customHeight="1" x14ac:dyDescent="0.25">
      <c r="A6" s="72">
        <v>1</v>
      </c>
      <c r="B6" s="72" t="s">
        <v>58</v>
      </c>
      <c r="C6" s="72">
        <v>1223.92</v>
      </c>
      <c r="D6" s="71"/>
      <c r="E6" s="6"/>
      <c r="F6" s="1"/>
    </row>
    <row r="7" spans="1:8" ht="60" x14ac:dyDescent="0.25">
      <c r="A7" s="70">
        <v>2</v>
      </c>
      <c r="B7" s="72" t="s">
        <v>64</v>
      </c>
      <c r="C7" s="70">
        <v>935</v>
      </c>
      <c r="D7" s="71"/>
      <c r="E7" s="6"/>
      <c r="F7" s="1"/>
    </row>
    <row r="8" spans="1:8" x14ac:dyDescent="0.25">
      <c r="A8" s="72">
        <v>3</v>
      </c>
      <c r="B8" s="72" t="s">
        <v>65</v>
      </c>
      <c r="C8" s="72">
        <v>1266</v>
      </c>
      <c r="D8" s="71"/>
      <c r="E8" s="6"/>
      <c r="F8" s="1"/>
    </row>
    <row r="9" spans="1:8" s="5" customFormat="1" x14ac:dyDescent="0.25">
      <c r="A9" s="72"/>
      <c r="B9" s="71" t="s">
        <v>66</v>
      </c>
      <c r="C9" s="72">
        <f>SUM(C6:C8)</f>
        <v>3424.92</v>
      </c>
      <c r="D9" s="71">
        <f>C9</f>
        <v>3424.92</v>
      </c>
      <c r="E9" s="11"/>
      <c r="F9" s="4"/>
    </row>
    <row r="10" spans="1:8" s="5" customFormat="1" x14ac:dyDescent="0.25">
      <c r="A10" s="73"/>
      <c r="B10" s="71" t="s">
        <v>5</v>
      </c>
      <c r="C10" s="71"/>
      <c r="D10" s="71"/>
      <c r="E10" s="4"/>
      <c r="F10" s="4"/>
    </row>
    <row r="11" spans="1:8" s="5" customFormat="1" ht="30" x14ac:dyDescent="0.25">
      <c r="A11" s="74">
        <v>1</v>
      </c>
      <c r="B11" s="72" t="s">
        <v>58</v>
      </c>
      <c r="C11" s="72">
        <v>1223.92</v>
      </c>
      <c r="D11" s="71"/>
      <c r="E11" s="4"/>
      <c r="F11" s="4"/>
    </row>
    <row r="12" spans="1:8" s="5" customFormat="1" ht="60" x14ac:dyDescent="0.25">
      <c r="A12" s="72">
        <v>2</v>
      </c>
      <c r="B12" s="72" t="s">
        <v>64</v>
      </c>
      <c r="C12" s="72">
        <v>935</v>
      </c>
      <c r="D12" s="71"/>
      <c r="E12" s="4"/>
      <c r="F12" s="4"/>
    </row>
    <row r="13" spans="1:8" s="5" customFormat="1" x14ac:dyDescent="0.25">
      <c r="A13" s="72"/>
      <c r="B13" s="71" t="s">
        <v>72</v>
      </c>
      <c r="C13" s="72">
        <f>SUM(C11:C12)</f>
        <v>2158.92</v>
      </c>
      <c r="D13" s="71">
        <f>C13+D9</f>
        <v>5583.84</v>
      </c>
      <c r="E13" s="4"/>
      <c r="F13" s="4"/>
    </row>
    <row r="14" spans="1:8" s="5" customFormat="1" x14ac:dyDescent="0.25">
      <c r="A14" s="72"/>
      <c r="B14" s="71" t="s">
        <v>3</v>
      </c>
      <c r="C14" s="72"/>
      <c r="D14" s="71"/>
      <c r="E14" s="4"/>
      <c r="F14" s="4"/>
    </row>
    <row r="15" spans="1:8" s="5" customFormat="1" ht="30" x14ac:dyDescent="0.25">
      <c r="A15" s="72">
        <v>1</v>
      </c>
      <c r="B15" s="72" t="s">
        <v>58</v>
      </c>
      <c r="C15" s="72">
        <v>1223.92</v>
      </c>
      <c r="D15" s="71"/>
      <c r="E15" s="4"/>
      <c r="F15" s="4"/>
    </row>
    <row r="16" spans="1:8" ht="60" x14ac:dyDescent="0.25">
      <c r="A16" s="72">
        <v>2</v>
      </c>
      <c r="B16" s="72" t="s">
        <v>64</v>
      </c>
      <c r="C16" s="72">
        <v>935</v>
      </c>
      <c r="D16" s="71"/>
      <c r="E16" s="1"/>
      <c r="F16" s="1"/>
    </row>
    <row r="17" spans="1:6" x14ac:dyDescent="0.25">
      <c r="A17" s="72">
        <v>3</v>
      </c>
      <c r="B17" s="72" t="s">
        <v>75</v>
      </c>
      <c r="C17" s="72">
        <v>1861</v>
      </c>
      <c r="D17" s="71"/>
      <c r="E17" s="1"/>
      <c r="F17" s="1"/>
    </row>
    <row r="18" spans="1:6" x14ac:dyDescent="0.25">
      <c r="A18" s="72"/>
      <c r="B18" s="71" t="s">
        <v>76</v>
      </c>
      <c r="C18" s="71">
        <f>SUM(C15:C17)</f>
        <v>4019.92</v>
      </c>
      <c r="D18" s="71">
        <f>C18+D13</f>
        <v>9603.76</v>
      </c>
      <c r="E18" s="1"/>
      <c r="F18" s="1"/>
    </row>
    <row r="19" spans="1:6" x14ac:dyDescent="0.25">
      <c r="A19" s="72"/>
      <c r="B19" s="71" t="s">
        <v>7</v>
      </c>
      <c r="C19" s="72"/>
      <c r="D19" s="71"/>
      <c r="E19" s="1"/>
      <c r="F19" s="1"/>
    </row>
    <row r="20" spans="1:6" ht="30" x14ac:dyDescent="0.25">
      <c r="A20" s="72">
        <v>1</v>
      </c>
      <c r="B20" s="72" t="s">
        <v>58</v>
      </c>
      <c r="C20" s="72">
        <v>1223.92</v>
      </c>
      <c r="D20" s="71"/>
      <c r="E20" s="1"/>
      <c r="F20" s="1"/>
    </row>
    <row r="21" spans="1:6" ht="60" x14ac:dyDescent="0.25">
      <c r="A21" s="72">
        <v>2</v>
      </c>
      <c r="B21" s="72" t="s">
        <v>64</v>
      </c>
      <c r="C21" s="72">
        <v>935</v>
      </c>
      <c r="D21" s="71"/>
      <c r="E21" s="1"/>
      <c r="F21" s="1"/>
    </row>
    <row r="22" spans="1:6" x14ac:dyDescent="0.25">
      <c r="A22" s="72">
        <v>3</v>
      </c>
      <c r="B22" s="72" t="s">
        <v>85</v>
      </c>
      <c r="C22" s="72">
        <v>212.06</v>
      </c>
      <c r="D22" s="71"/>
      <c r="E22" s="1"/>
      <c r="F22" s="1"/>
    </row>
    <row r="23" spans="1:6" ht="30" x14ac:dyDescent="0.25">
      <c r="A23" s="72">
        <v>4</v>
      </c>
      <c r="B23" s="72" t="s">
        <v>86</v>
      </c>
      <c r="C23" s="72">
        <v>489.5</v>
      </c>
      <c r="D23" s="71"/>
      <c r="E23" s="1"/>
      <c r="F23" s="1"/>
    </row>
    <row r="24" spans="1:6" x14ac:dyDescent="0.25">
      <c r="A24" s="72"/>
      <c r="B24" s="71" t="s">
        <v>87</v>
      </c>
      <c r="C24" s="71">
        <f>SUM(C20:C23)</f>
        <v>2860.48</v>
      </c>
      <c r="D24" s="71">
        <f>C24+D18</f>
        <v>12464.24</v>
      </c>
      <c r="E24" s="1"/>
      <c r="F24" s="1"/>
    </row>
    <row r="25" spans="1:6" x14ac:dyDescent="0.25">
      <c r="A25" s="72"/>
      <c r="B25" s="71" t="s">
        <v>8</v>
      </c>
      <c r="C25" s="72"/>
      <c r="D25" s="71"/>
      <c r="E25" s="1"/>
      <c r="F25" s="1"/>
    </row>
    <row r="26" spans="1:6" ht="30" x14ac:dyDescent="0.25">
      <c r="A26" s="72">
        <v>1</v>
      </c>
      <c r="B26" s="72" t="s">
        <v>58</v>
      </c>
      <c r="C26" s="72">
        <v>1223.92</v>
      </c>
      <c r="D26" s="71"/>
      <c r="E26" s="1"/>
      <c r="F26" s="1"/>
    </row>
    <row r="27" spans="1:6" ht="60" x14ac:dyDescent="0.25">
      <c r="A27" s="72">
        <v>2</v>
      </c>
      <c r="B27" s="72" t="s">
        <v>64</v>
      </c>
      <c r="C27" s="72">
        <v>935</v>
      </c>
      <c r="D27" s="71"/>
      <c r="E27" s="1"/>
      <c r="F27" s="1"/>
    </row>
    <row r="28" spans="1:6" x14ac:dyDescent="0.25">
      <c r="A28" s="72">
        <v>3</v>
      </c>
      <c r="B28" s="72" t="s">
        <v>93</v>
      </c>
      <c r="C28" s="72">
        <v>212.06</v>
      </c>
      <c r="D28" s="71"/>
      <c r="E28" s="1"/>
      <c r="F28" s="1"/>
    </row>
    <row r="29" spans="1:6" x14ac:dyDescent="0.25">
      <c r="A29" s="72"/>
      <c r="B29" s="71" t="s">
        <v>94</v>
      </c>
      <c r="C29" s="71">
        <f>SUM(C26:C28)</f>
        <v>2370.98</v>
      </c>
      <c r="D29" s="71">
        <f>C29+D24</f>
        <v>14835.22</v>
      </c>
      <c r="E29" s="1"/>
      <c r="F29" s="1"/>
    </row>
    <row r="30" spans="1:6" x14ac:dyDescent="0.25">
      <c r="A30" s="72"/>
      <c r="B30" s="71" t="s">
        <v>9</v>
      </c>
      <c r="C30" s="71"/>
      <c r="D30" s="71"/>
      <c r="E30" s="1"/>
      <c r="F30" s="1"/>
    </row>
    <row r="31" spans="1:6" ht="30" x14ac:dyDescent="0.25">
      <c r="A31" s="72">
        <v>1</v>
      </c>
      <c r="B31" s="72" t="s">
        <v>58</v>
      </c>
      <c r="C31" s="72">
        <v>1223.92</v>
      </c>
      <c r="D31" s="71"/>
      <c r="E31" s="1"/>
      <c r="F31" s="1"/>
    </row>
    <row r="32" spans="1:6" ht="60" x14ac:dyDescent="0.25">
      <c r="A32" s="72">
        <v>2</v>
      </c>
      <c r="B32" s="72" t="s">
        <v>64</v>
      </c>
      <c r="C32" s="72">
        <v>935</v>
      </c>
      <c r="D32" s="71"/>
      <c r="E32" s="1"/>
      <c r="F32" s="1"/>
    </row>
    <row r="33" spans="1:6" x14ac:dyDescent="0.25">
      <c r="A33" s="72">
        <v>3</v>
      </c>
      <c r="B33" s="72" t="s">
        <v>99</v>
      </c>
      <c r="C33" s="72">
        <v>4613</v>
      </c>
      <c r="D33" s="71"/>
      <c r="E33" s="1"/>
      <c r="F33" s="1"/>
    </row>
    <row r="34" spans="1:6" ht="30" x14ac:dyDescent="0.25">
      <c r="A34" s="72">
        <v>4</v>
      </c>
      <c r="B34" s="72" t="s">
        <v>100</v>
      </c>
      <c r="C34" s="72">
        <v>2166</v>
      </c>
      <c r="D34" s="71"/>
      <c r="E34" s="1"/>
      <c r="F34" s="1"/>
    </row>
    <row r="35" spans="1:6" x14ac:dyDescent="0.25">
      <c r="A35" s="72"/>
      <c r="B35" s="71" t="s">
        <v>101</v>
      </c>
      <c r="C35" s="72">
        <f>SUM(C31:C34)</f>
        <v>8937.92</v>
      </c>
      <c r="D35" s="71">
        <f>C35+D29</f>
        <v>23773.14</v>
      </c>
      <c r="E35" s="1"/>
      <c r="F35" s="1"/>
    </row>
    <row r="36" spans="1:6" x14ac:dyDescent="0.25">
      <c r="A36" s="72"/>
      <c r="B36" s="71" t="s">
        <v>10</v>
      </c>
      <c r="C36" s="72"/>
      <c r="D36" s="71"/>
      <c r="E36" s="1"/>
      <c r="F36" s="1"/>
    </row>
    <row r="37" spans="1:6" ht="30" x14ac:dyDescent="0.25">
      <c r="A37" s="72">
        <v>1</v>
      </c>
      <c r="B37" s="72" t="s">
        <v>58</v>
      </c>
      <c r="C37" s="72">
        <v>1223.92</v>
      </c>
      <c r="D37" s="71"/>
      <c r="E37" s="1"/>
      <c r="F37" s="1"/>
    </row>
    <row r="38" spans="1:6" ht="60" x14ac:dyDescent="0.25">
      <c r="A38" s="72">
        <v>2</v>
      </c>
      <c r="B38" s="72" t="s">
        <v>64</v>
      </c>
      <c r="C38" s="72">
        <v>935</v>
      </c>
      <c r="D38" s="71"/>
      <c r="E38" s="1"/>
      <c r="F38" s="1"/>
    </row>
    <row r="39" spans="1:6" x14ac:dyDescent="0.25">
      <c r="A39" s="72">
        <v>3</v>
      </c>
      <c r="B39" s="72" t="s">
        <v>108</v>
      </c>
      <c r="C39" s="72">
        <v>9500</v>
      </c>
      <c r="D39" s="71"/>
      <c r="E39" s="1"/>
      <c r="F39" s="1"/>
    </row>
    <row r="40" spans="1:6" x14ac:dyDescent="0.25">
      <c r="A40" s="72"/>
      <c r="B40" s="71" t="s">
        <v>109</v>
      </c>
      <c r="C40" s="71">
        <f>SUM(C37:C39)</f>
        <v>11658.92</v>
      </c>
      <c r="D40" s="71">
        <f>C40+D35</f>
        <v>35432.06</v>
      </c>
      <c r="E40" s="1"/>
      <c r="F40" s="1"/>
    </row>
    <row r="41" spans="1:6" x14ac:dyDescent="0.25">
      <c r="A41" s="72"/>
      <c r="B41" s="71" t="s">
        <v>11</v>
      </c>
      <c r="C41" s="72"/>
      <c r="D41" s="71"/>
      <c r="E41" s="1"/>
      <c r="F41" s="1"/>
    </row>
    <row r="42" spans="1:6" ht="30" x14ac:dyDescent="0.25">
      <c r="A42" s="72">
        <v>1</v>
      </c>
      <c r="B42" s="72" t="s">
        <v>58</v>
      </c>
      <c r="C42" s="72">
        <v>1223.92</v>
      </c>
      <c r="D42" s="71"/>
      <c r="E42" s="1"/>
      <c r="F42" s="1"/>
    </row>
    <row r="43" spans="1:6" ht="60" x14ac:dyDescent="0.25">
      <c r="A43" s="38">
        <v>2</v>
      </c>
      <c r="B43" s="72" t="s">
        <v>64</v>
      </c>
      <c r="C43" s="13">
        <v>935</v>
      </c>
      <c r="D43" s="3"/>
      <c r="E43" s="1"/>
      <c r="F43" s="1"/>
    </row>
    <row r="44" spans="1:6" x14ac:dyDescent="0.25">
      <c r="A44" s="38">
        <v>3</v>
      </c>
      <c r="B44" s="72" t="s">
        <v>117</v>
      </c>
      <c r="C44" s="13">
        <v>741.5</v>
      </c>
      <c r="D44" s="3"/>
      <c r="E44" s="1"/>
      <c r="F44" s="1"/>
    </row>
    <row r="45" spans="1:6" x14ac:dyDescent="0.25">
      <c r="A45" s="38"/>
      <c r="B45" s="3" t="s">
        <v>116</v>
      </c>
      <c r="C45" s="3">
        <f>SUM(C42:C44)</f>
        <v>2900.42</v>
      </c>
      <c r="D45" s="3">
        <f>C45+D40</f>
        <v>38332.479999999996</v>
      </c>
      <c r="E45" s="1"/>
      <c r="F45" s="1"/>
    </row>
    <row r="46" spans="1:6" x14ac:dyDescent="0.25">
      <c r="A46" s="38"/>
      <c r="B46" s="3" t="s">
        <v>12</v>
      </c>
      <c r="C46" s="13"/>
      <c r="D46" s="3"/>
      <c r="E46" s="1"/>
      <c r="F46" s="1"/>
    </row>
    <row r="47" spans="1:6" ht="30" x14ac:dyDescent="0.25">
      <c r="A47" s="38">
        <v>1</v>
      </c>
      <c r="B47" s="72" t="s">
        <v>58</v>
      </c>
      <c r="C47" s="13">
        <v>1223.92</v>
      </c>
      <c r="D47" s="3"/>
      <c r="E47" s="1"/>
      <c r="F47" s="1"/>
    </row>
    <row r="48" spans="1:6" ht="60" x14ac:dyDescent="0.25">
      <c r="A48" s="38">
        <v>2</v>
      </c>
      <c r="B48" s="72" t="s">
        <v>64</v>
      </c>
      <c r="C48" s="13">
        <v>935</v>
      </c>
      <c r="D48" s="3"/>
      <c r="E48" s="1"/>
      <c r="F48" s="1"/>
    </row>
    <row r="49" spans="1:6" x14ac:dyDescent="0.25">
      <c r="A49" s="38"/>
      <c r="B49" s="3" t="s">
        <v>121</v>
      </c>
      <c r="C49" s="3">
        <f>SUM(C47:C48)</f>
        <v>2158.92</v>
      </c>
      <c r="D49" s="3">
        <f>C49+D45</f>
        <v>40491.399999999994</v>
      </c>
      <c r="E49" s="1"/>
      <c r="F49" s="1"/>
    </row>
    <row r="50" spans="1:6" x14ac:dyDescent="0.25">
      <c r="A50" s="38"/>
      <c r="B50" s="3" t="s">
        <v>13</v>
      </c>
      <c r="C50" s="13"/>
      <c r="D50" s="3"/>
      <c r="E50" s="1"/>
      <c r="F50" s="1"/>
    </row>
    <row r="51" spans="1:6" ht="30" x14ac:dyDescent="0.25">
      <c r="A51" s="38">
        <v>1</v>
      </c>
      <c r="B51" s="72" t="s">
        <v>58</v>
      </c>
      <c r="C51" s="13">
        <v>1223.92</v>
      </c>
      <c r="D51" s="3"/>
      <c r="E51" s="1"/>
      <c r="F51" s="1"/>
    </row>
    <row r="52" spans="1:6" ht="60" x14ac:dyDescent="0.25">
      <c r="A52" s="38">
        <v>2</v>
      </c>
      <c r="B52" s="72" t="s">
        <v>64</v>
      </c>
      <c r="C52" s="13">
        <v>935</v>
      </c>
      <c r="D52" s="3"/>
      <c r="E52" s="1"/>
      <c r="F52" s="1"/>
    </row>
    <row r="53" spans="1:6" x14ac:dyDescent="0.25">
      <c r="A53" s="38"/>
      <c r="B53" s="3" t="s">
        <v>123</v>
      </c>
      <c r="C53" s="3">
        <f>SUM(C51:C52)</f>
        <v>2158.92</v>
      </c>
      <c r="D53" s="3">
        <f>C53+D49</f>
        <v>42650.319999999992</v>
      </c>
      <c r="E53" s="1"/>
      <c r="F53" s="1"/>
    </row>
    <row r="54" spans="1:6" x14ac:dyDescent="0.25">
      <c r="A54" s="38"/>
      <c r="B54" s="3" t="s">
        <v>14</v>
      </c>
      <c r="C54" s="13"/>
      <c r="D54" s="3"/>
      <c r="E54" s="1"/>
      <c r="F54" s="1"/>
    </row>
    <row r="55" spans="1:6" ht="30" x14ac:dyDescent="0.25">
      <c r="A55" s="38">
        <v>1</v>
      </c>
      <c r="B55" s="72" t="s">
        <v>58</v>
      </c>
      <c r="C55" s="13">
        <v>1223.92</v>
      </c>
      <c r="D55" s="3"/>
      <c r="E55" s="1"/>
      <c r="F55" s="1"/>
    </row>
    <row r="56" spans="1:6" ht="60" x14ac:dyDescent="0.25">
      <c r="A56" s="38">
        <v>2</v>
      </c>
      <c r="B56" s="72" t="s">
        <v>64</v>
      </c>
      <c r="C56" s="13">
        <v>935</v>
      </c>
      <c r="D56" s="3"/>
      <c r="E56" s="1"/>
      <c r="F56" s="1"/>
    </row>
    <row r="57" spans="1:6" x14ac:dyDescent="0.25">
      <c r="A57" s="38"/>
      <c r="B57" s="3" t="s">
        <v>133</v>
      </c>
      <c r="C57" s="3">
        <f>SUM(C55:C56)</f>
        <v>2158.92</v>
      </c>
      <c r="D57" s="3">
        <f>C57+D53</f>
        <v>44809.239999999991</v>
      </c>
      <c r="E57" s="1"/>
      <c r="F57" s="1"/>
    </row>
    <row r="58" spans="1:6" x14ac:dyDescent="0.25">
      <c r="A58" s="38"/>
      <c r="B58" s="3" t="s">
        <v>15</v>
      </c>
      <c r="C58" s="13"/>
      <c r="D58" s="3"/>
      <c r="E58" s="1"/>
      <c r="F58" s="1"/>
    </row>
    <row r="59" spans="1:6" ht="30" x14ac:dyDescent="0.25">
      <c r="A59" s="38">
        <v>1</v>
      </c>
      <c r="B59" s="72" t="s">
        <v>58</v>
      </c>
      <c r="C59" s="13">
        <v>1223.92</v>
      </c>
      <c r="D59" s="3"/>
      <c r="E59" s="1"/>
      <c r="F59" s="1"/>
    </row>
    <row r="60" spans="1:6" ht="60" x14ac:dyDescent="0.25">
      <c r="A60" s="38">
        <v>2</v>
      </c>
      <c r="B60" s="72" t="s">
        <v>64</v>
      </c>
      <c r="C60" s="13">
        <v>935</v>
      </c>
      <c r="D60" s="3"/>
      <c r="E60" s="1"/>
      <c r="F60" s="1"/>
    </row>
    <row r="61" spans="1:6" x14ac:dyDescent="0.25">
      <c r="A61" s="38"/>
      <c r="B61" s="3" t="s">
        <v>138</v>
      </c>
      <c r="C61" s="3">
        <f>SUM(C59:C60)</f>
        <v>2158.92</v>
      </c>
      <c r="D61" s="3">
        <f>C61+D57</f>
        <v>46968.159999999989</v>
      </c>
      <c r="E61" s="1"/>
      <c r="F61" s="1"/>
    </row>
    <row r="62" spans="1:6" x14ac:dyDescent="0.25">
      <c r="A62" s="38"/>
      <c r="B62" s="13"/>
      <c r="C62" s="13"/>
      <c r="D62" s="3"/>
      <c r="E62" s="1"/>
      <c r="F62" s="1"/>
    </row>
    <row r="63" spans="1:6" x14ac:dyDescent="0.25">
      <c r="A63" s="38"/>
      <c r="B63" s="38"/>
      <c r="C63" s="13"/>
      <c r="D63" s="3"/>
      <c r="E63" s="1"/>
      <c r="F63" s="1"/>
    </row>
    <row r="64" spans="1:6" x14ac:dyDescent="0.25">
      <c r="A64" s="38"/>
      <c r="B64" s="3"/>
      <c r="C64" s="3"/>
      <c r="D64" s="3"/>
      <c r="E64" s="1"/>
      <c r="F64" s="1"/>
    </row>
    <row r="65" spans="1:6" x14ac:dyDescent="0.25">
      <c r="A65" s="13"/>
      <c r="B65" s="13"/>
      <c r="C65" s="13"/>
      <c r="D65" s="3"/>
      <c r="E65" s="1"/>
      <c r="F65" s="1"/>
    </row>
    <row r="66" spans="1:6" x14ac:dyDescent="0.25">
      <c r="A66" s="13"/>
      <c r="B66" s="13"/>
      <c r="C66" s="13"/>
      <c r="D66" s="3"/>
      <c r="E66" s="1"/>
      <c r="F66" s="1"/>
    </row>
    <row r="67" spans="1:6" x14ac:dyDescent="0.25">
      <c r="A67" s="13"/>
      <c r="B67" s="3"/>
      <c r="C67" s="3"/>
      <c r="D67" s="3"/>
      <c r="E67" s="1"/>
      <c r="F67" s="1"/>
    </row>
    <row r="68" spans="1:6" x14ac:dyDescent="0.25">
      <c r="A68" s="13"/>
      <c r="B68" s="47"/>
      <c r="C68" s="13"/>
      <c r="D68" s="13"/>
      <c r="E68" s="1"/>
      <c r="F6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opLeftCell="A58" workbookViewId="0">
      <selection activeCell="D81" sqref="D81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99" t="s">
        <v>63</v>
      </c>
      <c r="C1" s="99"/>
      <c r="D1" s="99"/>
      <c r="E1" s="7"/>
      <c r="F1" s="7"/>
      <c r="G1" s="7"/>
    </row>
    <row r="2" spans="1:15" ht="15.95" customHeight="1" x14ac:dyDescent="0.25">
      <c r="A2" s="1"/>
      <c r="B2" s="2" t="s">
        <v>57</v>
      </c>
      <c r="C2" s="37"/>
      <c r="D2" s="37"/>
      <c r="E2" s="1"/>
      <c r="F2" s="1"/>
      <c r="G2" s="1"/>
    </row>
    <row r="3" spans="1:15" ht="15.95" customHeight="1" x14ac:dyDescent="0.25">
      <c r="A3" s="1"/>
      <c r="B3" s="98" t="s">
        <v>6</v>
      </c>
      <c r="C3" s="98"/>
      <c r="D3" s="98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70"/>
      <c r="B5" s="71" t="s">
        <v>2</v>
      </c>
      <c r="C5" s="70"/>
      <c r="D5" s="70"/>
      <c r="E5" s="1"/>
      <c r="F5" s="1"/>
      <c r="G5" s="1"/>
    </row>
    <row r="6" spans="1:15" x14ac:dyDescent="0.25">
      <c r="A6" s="70">
        <v>1</v>
      </c>
      <c r="B6" s="72" t="s">
        <v>59</v>
      </c>
      <c r="C6" s="70">
        <v>9801</v>
      </c>
      <c r="D6" s="75"/>
      <c r="E6" s="1"/>
      <c r="F6" s="1"/>
      <c r="G6" s="1"/>
    </row>
    <row r="7" spans="1:15" s="1" customFormat="1" ht="30" x14ac:dyDescent="0.25">
      <c r="A7" s="72">
        <v>2</v>
      </c>
      <c r="B7" s="72" t="s">
        <v>60</v>
      </c>
      <c r="C7" s="72">
        <v>4257</v>
      </c>
      <c r="D7" s="76"/>
      <c r="H7"/>
      <c r="I7"/>
      <c r="J7"/>
      <c r="K7"/>
      <c r="L7"/>
      <c r="M7"/>
      <c r="N7"/>
      <c r="O7"/>
    </row>
    <row r="8" spans="1:15" s="4" customFormat="1" x14ac:dyDescent="0.25">
      <c r="A8" s="72">
        <v>3</v>
      </c>
      <c r="B8" s="72" t="s">
        <v>67</v>
      </c>
      <c r="C8" s="72">
        <v>316.5</v>
      </c>
      <c r="D8" s="77"/>
      <c r="F8" s="48"/>
      <c r="H8"/>
      <c r="I8"/>
      <c r="J8"/>
      <c r="K8"/>
      <c r="L8"/>
      <c r="M8"/>
      <c r="N8"/>
      <c r="O8"/>
    </row>
    <row r="9" spans="1:15" s="4" customFormat="1" x14ac:dyDescent="0.25">
      <c r="A9" s="72">
        <v>4</v>
      </c>
      <c r="B9" s="72" t="s">
        <v>68</v>
      </c>
      <c r="C9" s="72">
        <v>633</v>
      </c>
      <c r="D9" s="77"/>
      <c r="H9"/>
      <c r="I9"/>
      <c r="J9"/>
      <c r="K9"/>
      <c r="L9"/>
      <c r="M9"/>
      <c r="N9"/>
      <c r="O9"/>
    </row>
    <row r="10" spans="1:15" s="4" customFormat="1" ht="30" x14ac:dyDescent="0.25">
      <c r="A10" s="72">
        <v>5</v>
      </c>
      <c r="B10" s="72" t="s">
        <v>69</v>
      </c>
      <c r="C10" s="72">
        <v>1107.75</v>
      </c>
      <c r="D10" s="77"/>
      <c r="H10"/>
      <c r="I10"/>
      <c r="J10"/>
      <c r="K10"/>
      <c r="L10"/>
      <c r="M10"/>
      <c r="N10"/>
      <c r="O10"/>
    </row>
    <row r="11" spans="1:15" x14ac:dyDescent="0.25">
      <c r="A11" s="73"/>
      <c r="B11" s="78" t="s">
        <v>66</v>
      </c>
      <c r="C11" s="73">
        <f>SUM(C6:C10)</f>
        <v>16115.25</v>
      </c>
      <c r="D11" s="79">
        <f>C11</f>
        <v>16115.25</v>
      </c>
    </row>
    <row r="12" spans="1:15" x14ac:dyDescent="0.25">
      <c r="A12" s="70"/>
      <c r="B12" s="71" t="s">
        <v>5</v>
      </c>
      <c r="C12" s="70"/>
      <c r="D12" s="70"/>
    </row>
    <row r="13" spans="1:15" x14ac:dyDescent="0.25">
      <c r="A13" s="70">
        <v>1</v>
      </c>
      <c r="B13" s="72" t="s">
        <v>59</v>
      </c>
      <c r="C13" s="70">
        <v>9801</v>
      </c>
      <c r="D13" s="75"/>
    </row>
    <row r="14" spans="1:15" ht="30" x14ac:dyDescent="0.25">
      <c r="A14" s="72">
        <v>2</v>
      </c>
      <c r="B14" s="72" t="s">
        <v>60</v>
      </c>
      <c r="C14" s="72">
        <v>4257</v>
      </c>
      <c r="D14" s="76"/>
    </row>
    <row r="15" spans="1:15" ht="30" x14ac:dyDescent="0.25">
      <c r="A15" s="72">
        <v>3</v>
      </c>
      <c r="B15" s="72" t="s">
        <v>73</v>
      </c>
      <c r="C15" s="72">
        <v>633</v>
      </c>
      <c r="D15" s="77"/>
    </row>
    <row r="16" spans="1:15" x14ac:dyDescent="0.25">
      <c r="A16" s="73"/>
      <c r="B16" s="78" t="s">
        <v>72</v>
      </c>
      <c r="C16" s="73">
        <f>SUM(C13:C15)</f>
        <v>14691</v>
      </c>
      <c r="D16" s="79">
        <f>C16+D11</f>
        <v>30806.25</v>
      </c>
    </row>
    <row r="17" spans="1:4" x14ac:dyDescent="0.25">
      <c r="A17" s="73"/>
      <c r="B17" s="78" t="s">
        <v>3</v>
      </c>
      <c r="C17" s="73"/>
      <c r="D17" s="79"/>
    </row>
    <row r="18" spans="1:4" x14ac:dyDescent="0.25">
      <c r="A18" s="73">
        <v>1</v>
      </c>
      <c r="B18" s="72" t="s">
        <v>59</v>
      </c>
      <c r="C18" s="73">
        <v>9801</v>
      </c>
      <c r="D18" s="79"/>
    </row>
    <row r="19" spans="1:4" ht="30" x14ac:dyDescent="0.25">
      <c r="A19" s="73">
        <v>2</v>
      </c>
      <c r="B19" s="72" t="s">
        <v>60</v>
      </c>
      <c r="C19" s="73">
        <v>4257</v>
      </c>
      <c r="D19" s="79"/>
    </row>
    <row r="20" spans="1:4" x14ac:dyDescent="0.25">
      <c r="A20" s="73">
        <v>3</v>
      </c>
      <c r="B20" s="74" t="s">
        <v>77</v>
      </c>
      <c r="C20" s="73">
        <v>756</v>
      </c>
      <c r="D20" s="79"/>
    </row>
    <row r="21" spans="1:4" x14ac:dyDescent="0.25">
      <c r="A21" s="73">
        <v>4</v>
      </c>
      <c r="B21" s="74" t="s">
        <v>78</v>
      </c>
      <c r="C21" s="73">
        <v>792</v>
      </c>
      <c r="D21" s="79"/>
    </row>
    <row r="22" spans="1:4" ht="30" x14ac:dyDescent="0.25">
      <c r="A22" s="73">
        <v>5</v>
      </c>
      <c r="B22" s="74" t="s">
        <v>79</v>
      </c>
      <c r="C22" s="73">
        <v>-237</v>
      </c>
      <c r="D22" s="79"/>
    </row>
    <row r="23" spans="1:4" x14ac:dyDescent="0.25">
      <c r="A23" s="73">
        <v>6</v>
      </c>
      <c r="B23" s="74" t="s">
        <v>80</v>
      </c>
      <c r="C23" s="73">
        <v>1424.25</v>
      </c>
      <c r="D23" s="79"/>
    </row>
    <row r="24" spans="1:4" ht="30" x14ac:dyDescent="0.25">
      <c r="A24" s="73">
        <v>7</v>
      </c>
      <c r="B24" s="74" t="s">
        <v>81</v>
      </c>
      <c r="C24" s="73">
        <v>2700</v>
      </c>
      <c r="D24" s="79"/>
    </row>
    <row r="25" spans="1:4" ht="30" x14ac:dyDescent="0.25">
      <c r="A25" s="73">
        <v>8</v>
      </c>
      <c r="B25" s="74" t="s">
        <v>82</v>
      </c>
      <c r="C25" s="73">
        <v>14207.1</v>
      </c>
      <c r="D25" s="79"/>
    </row>
    <row r="26" spans="1:4" x14ac:dyDescent="0.25">
      <c r="A26" s="73"/>
      <c r="B26" s="78" t="s">
        <v>76</v>
      </c>
      <c r="C26" s="80">
        <f>SUM(C18:C25)</f>
        <v>33700.35</v>
      </c>
      <c r="D26" s="79">
        <f>C26+D16</f>
        <v>64506.6</v>
      </c>
    </row>
    <row r="27" spans="1:4" x14ac:dyDescent="0.25">
      <c r="A27" s="73"/>
      <c r="B27" s="78" t="s">
        <v>7</v>
      </c>
      <c r="C27" s="73"/>
      <c r="D27" s="79"/>
    </row>
    <row r="28" spans="1:4" x14ac:dyDescent="0.25">
      <c r="A28" s="73">
        <v>1</v>
      </c>
      <c r="B28" s="72" t="s">
        <v>59</v>
      </c>
      <c r="C28" s="73">
        <v>9801</v>
      </c>
      <c r="D28" s="80"/>
    </row>
    <row r="29" spans="1:4" ht="30" x14ac:dyDescent="0.25">
      <c r="A29" s="73">
        <v>2</v>
      </c>
      <c r="B29" s="72" t="s">
        <v>60</v>
      </c>
      <c r="C29" s="73">
        <v>4257</v>
      </c>
      <c r="D29" s="79"/>
    </row>
    <row r="30" spans="1:4" x14ac:dyDescent="0.25">
      <c r="A30" s="73"/>
      <c r="B30" s="78" t="s">
        <v>87</v>
      </c>
      <c r="C30" s="80">
        <f>SUM(C28:C29)</f>
        <v>14058</v>
      </c>
      <c r="D30" s="79">
        <f>C30+D26</f>
        <v>78564.600000000006</v>
      </c>
    </row>
    <row r="31" spans="1:4" x14ac:dyDescent="0.25">
      <c r="A31" s="73"/>
      <c r="B31" s="78" t="s">
        <v>8</v>
      </c>
      <c r="C31" s="80"/>
      <c r="D31" s="80"/>
    </row>
    <row r="32" spans="1:4" x14ac:dyDescent="0.25">
      <c r="A32" s="73">
        <v>1</v>
      </c>
      <c r="B32" s="72" t="s">
        <v>59</v>
      </c>
      <c r="C32" s="73">
        <v>9801</v>
      </c>
      <c r="D32" s="73"/>
    </row>
    <row r="33" spans="1:4" ht="30" x14ac:dyDescent="0.25">
      <c r="A33" s="73">
        <v>2</v>
      </c>
      <c r="B33" s="72" t="s">
        <v>60</v>
      </c>
      <c r="C33" s="73">
        <v>4257</v>
      </c>
      <c r="D33" s="73"/>
    </row>
    <row r="34" spans="1:4" x14ac:dyDescent="0.25">
      <c r="A34" s="73"/>
      <c r="B34" s="78" t="s">
        <v>94</v>
      </c>
      <c r="C34" s="80">
        <f>SUM(C32:C33)</f>
        <v>14058</v>
      </c>
      <c r="D34" s="79">
        <f>C34+D30</f>
        <v>92622.6</v>
      </c>
    </row>
    <row r="35" spans="1:4" ht="17.100000000000001" customHeight="1" x14ac:dyDescent="0.25">
      <c r="A35" s="73"/>
      <c r="B35" s="78" t="s">
        <v>9</v>
      </c>
      <c r="C35" s="73"/>
      <c r="D35" s="73"/>
    </row>
    <row r="36" spans="1:4" x14ac:dyDescent="0.25">
      <c r="A36" s="73">
        <v>1</v>
      </c>
      <c r="B36" s="72" t="s">
        <v>59</v>
      </c>
      <c r="C36" s="73">
        <v>9801</v>
      </c>
      <c r="D36" s="73"/>
    </row>
    <row r="37" spans="1:4" ht="30" x14ac:dyDescent="0.25">
      <c r="A37" s="73">
        <v>2</v>
      </c>
      <c r="B37" s="72" t="s">
        <v>60</v>
      </c>
      <c r="C37" s="73">
        <v>4257</v>
      </c>
      <c r="D37" s="73"/>
    </row>
    <row r="38" spans="1:4" x14ac:dyDescent="0.25">
      <c r="A38" s="73">
        <v>3</v>
      </c>
      <c r="B38" s="74" t="s">
        <v>102</v>
      </c>
      <c r="C38" s="73">
        <v>1558</v>
      </c>
      <c r="D38" s="73"/>
    </row>
    <row r="39" spans="1:4" x14ac:dyDescent="0.25">
      <c r="A39" s="73">
        <v>4</v>
      </c>
      <c r="B39" s="74" t="s">
        <v>103</v>
      </c>
      <c r="C39" s="73">
        <v>2212.5</v>
      </c>
      <c r="D39" s="80"/>
    </row>
    <row r="40" spans="1:4" ht="30" x14ac:dyDescent="0.25">
      <c r="A40" s="73">
        <v>5</v>
      </c>
      <c r="B40" s="74" t="s">
        <v>104</v>
      </c>
      <c r="C40" s="73">
        <v>1372</v>
      </c>
      <c r="D40" s="73"/>
    </row>
    <row r="41" spans="1:4" x14ac:dyDescent="0.25">
      <c r="A41" s="15">
        <v>6</v>
      </c>
      <c r="B41" s="22" t="s">
        <v>105</v>
      </c>
      <c r="C41" s="15">
        <v>1188</v>
      </c>
      <c r="D41" s="15"/>
    </row>
    <row r="42" spans="1:4" x14ac:dyDescent="0.25">
      <c r="A42" s="15">
        <v>7</v>
      </c>
      <c r="B42" s="22" t="s">
        <v>106</v>
      </c>
      <c r="C42" s="15">
        <v>1188</v>
      </c>
      <c r="D42" s="15"/>
    </row>
    <row r="43" spans="1:4" x14ac:dyDescent="0.25">
      <c r="A43" s="15"/>
      <c r="B43" s="31" t="s">
        <v>101</v>
      </c>
      <c r="C43" s="14">
        <f>SUM(C36:C42)</f>
        <v>21576.5</v>
      </c>
      <c r="D43" s="51">
        <f>C43+D34</f>
        <v>114199.1</v>
      </c>
    </row>
    <row r="44" spans="1:4" x14ac:dyDescent="0.25">
      <c r="A44" s="15"/>
      <c r="B44" s="31" t="s">
        <v>10</v>
      </c>
      <c r="C44" s="15"/>
      <c r="D44" s="15"/>
    </row>
    <row r="45" spans="1:4" x14ac:dyDescent="0.25">
      <c r="A45" s="15">
        <v>1</v>
      </c>
      <c r="B45" s="72" t="s">
        <v>59</v>
      </c>
      <c r="C45" s="15">
        <v>9801</v>
      </c>
      <c r="D45" s="15"/>
    </row>
    <row r="46" spans="1:4" ht="30" x14ac:dyDescent="0.25">
      <c r="A46" s="15">
        <v>2</v>
      </c>
      <c r="B46" s="72" t="s">
        <v>60</v>
      </c>
      <c r="C46" s="15">
        <v>4257</v>
      </c>
      <c r="D46" s="15"/>
    </row>
    <row r="47" spans="1:4" x14ac:dyDescent="0.25">
      <c r="A47" s="15">
        <v>3</v>
      </c>
      <c r="B47" s="22" t="s">
        <v>110</v>
      </c>
      <c r="C47" s="15">
        <v>1161</v>
      </c>
      <c r="D47" s="15"/>
    </row>
    <row r="48" spans="1:4" x14ac:dyDescent="0.25">
      <c r="A48" s="15"/>
      <c r="B48" s="31" t="s">
        <v>109</v>
      </c>
      <c r="C48" s="14">
        <f>SUM(C45:C47)</f>
        <v>15219</v>
      </c>
      <c r="D48" s="51">
        <f>C48+D43</f>
        <v>129418.1</v>
      </c>
    </row>
    <row r="49" spans="1:4" x14ac:dyDescent="0.25">
      <c r="A49" s="15"/>
      <c r="B49" s="31" t="s">
        <v>11</v>
      </c>
      <c r="C49" s="15"/>
      <c r="D49" s="15"/>
    </row>
    <row r="50" spans="1:4" x14ac:dyDescent="0.25">
      <c r="A50" s="15">
        <v>1</v>
      </c>
      <c r="B50" s="72" t="s">
        <v>59</v>
      </c>
      <c r="C50" s="15">
        <v>9801</v>
      </c>
      <c r="D50" s="15"/>
    </row>
    <row r="51" spans="1:4" ht="30" x14ac:dyDescent="0.25">
      <c r="A51" s="15">
        <v>2</v>
      </c>
      <c r="B51" s="72" t="s">
        <v>60</v>
      </c>
      <c r="C51" s="15">
        <v>4257</v>
      </c>
      <c r="D51" s="51"/>
    </row>
    <row r="52" spans="1:4" ht="30" x14ac:dyDescent="0.25">
      <c r="A52" s="15">
        <v>3</v>
      </c>
      <c r="B52" s="22" t="s">
        <v>118</v>
      </c>
      <c r="C52" s="15">
        <v>1189.5</v>
      </c>
      <c r="D52" s="51"/>
    </row>
    <row r="53" spans="1:4" x14ac:dyDescent="0.25">
      <c r="A53" s="15"/>
      <c r="B53" s="31" t="s">
        <v>116</v>
      </c>
      <c r="C53" s="14">
        <f>SUM(C50:C52)</f>
        <v>15247.5</v>
      </c>
      <c r="D53" s="51">
        <f>C53+D48</f>
        <v>144665.60000000001</v>
      </c>
    </row>
    <row r="54" spans="1:4" x14ac:dyDescent="0.25">
      <c r="A54" s="40"/>
      <c r="B54" s="31" t="s">
        <v>12</v>
      </c>
      <c r="C54" s="40"/>
      <c r="D54" s="66"/>
    </row>
    <row r="55" spans="1:4" x14ac:dyDescent="0.25">
      <c r="A55" s="40">
        <v>1</v>
      </c>
      <c r="B55" s="72" t="s">
        <v>59</v>
      </c>
      <c r="C55" s="40">
        <v>9801</v>
      </c>
      <c r="D55" s="66"/>
    </row>
    <row r="56" spans="1:4" ht="30" x14ac:dyDescent="0.25">
      <c r="A56" s="40">
        <v>2</v>
      </c>
      <c r="B56" s="72" t="s">
        <v>60</v>
      </c>
      <c r="C56" s="40">
        <v>4257</v>
      </c>
      <c r="D56" s="66"/>
    </row>
    <row r="57" spans="1:4" ht="30" x14ac:dyDescent="0.25">
      <c r="A57" s="40">
        <v>3</v>
      </c>
      <c r="B57" s="22" t="s">
        <v>122</v>
      </c>
      <c r="C57" s="40">
        <v>352.5</v>
      </c>
      <c r="D57" s="66"/>
    </row>
    <row r="58" spans="1:4" x14ac:dyDescent="0.25">
      <c r="A58" s="40"/>
      <c r="B58" s="31" t="s">
        <v>121</v>
      </c>
      <c r="C58" s="14">
        <f>SUM(C55:C57)</f>
        <v>14410.5</v>
      </c>
      <c r="D58" s="51">
        <f>C58+D53</f>
        <v>159076.1</v>
      </c>
    </row>
    <row r="59" spans="1:4" x14ac:dyDescent="0.25">
      <c r="A59" s="15"/>
      <c r="B59" s="31" t="s">
        <v>13</v>
      </c>
      <c r="C59" s="15"/>
      <c r="D59" s="66"/>
    </row>
    <row r="60" spans="1:4" x14ac:dyDescent="0.25">
      <c r="A60" s="15">
        <v>1</v>
      </c>
      <c r="B60" s="72" t="s">
        <v>59</v>
      </c>
      <c r="C60" s="40">
        <v>9801</v>
      </c>
      <c r="D60" s="51"/>
    </row>
    <row r="61" spans="1:4" ht="30" x14ac:dyDescent="0.25">
      <c r="A61" s="15">
        <v>2</v>
      </c>
      <c r="B61" s="72" t="s">
        <v>60</v>
      </c>
      <c r="C61" s="15">
        <v>4257</v>
      </c>
      <c r="D61" s="66"/>
    </row>
    <row r="62" spans="1:4" ht="30" x14ac:dyDescent="0.25">
      <c r="A62" s="15">
        <v>3</v>
      </c>
      <c r="B62" s="22" t="s">
        <v>124</v>
      </c>
      <c r="C62" s="15">
        <v>1186</v>
      </c>
      <c r="D62" s="66"/>
    </row>
    <row r="63" spans="1:4" x14ac:dyDescent="0.25">
      <c r="A63" s="15">
        <v>4</v>
      </c>
      <c r="B63" s="22" t="s">
        <v>125</v>
      </c>
      <c r="C63" s="15">
        <v>594</v>
      </c>
      <c r="D63" s="66"/>
    </row>
    <row r="64" spans="1:4" ht="30" x14ac:dyDescent="0.25">
      <c r="A64" s="15">
        <v>5</v>
      </c>
      <c r="B64" s="24" t="s">
        <v>126</v>
      </c>
      <c r="C64" s="40">
        <v>420.95</v>
      </c>
      <c r="D64" s="51"/>
    </row>
    <row r="65" spans="1:4" ht="30" x14ac:dyDescent="0.25">
      <c r="A65" s="15">
        <v>6</v>
      </c>
      <c r="B65" s="24" t="s">
        <v>127</v>
      </c>
      <c r="C65" s="15">
        <v>1989.5</v>
      </c>
      <c r="D65" s="66"/>
    </row>
    <row r="66" spans="1:4" x14ac:dyDescent="0.25">
      <c r="A66" s="15">
        <v>7</v>
      </c>
      <c r="B66" s="24" t="s">
        <v>128</v>
      </c>
      <c r="C66" s="15">
        <v>260</v>
      </c>
      <c r="D66" s="66"/>
    </row>
    <row r="67" spans="1:4" x14ac:dyDescent="0.25">
      <c r="A67" s="15"/>
      <c r="B67" s="31" t="s">
        <v>123</v>
      </c>
      <c r="C67" s="14">
        <f>SUM(C60:C66)</f>
        <v>18508.45</v>
      </c>
      <c r="D67" s="51">
        <f>C67+D58</f>
        <v>177584.55000000002</v>
      </c>
    </row>
    <row r="68" spans="1:4" x14ac:dyDescent="0.25">
      <c r="A68" s="15"/>
      <c r="B68" s="31" t="s">
        <v>14</v>
      </c>
      <c r="C68" s="15"/>
      <c r="D68" s="66"/>
    </row>
    <row r="69" spans="1:4" x14ac:dyDescent="0.25">
      <c r="A69" s="15">
        <v>1</v>
      </c>
      <c r="B69" s="72" t="s">
        <v>59</v>
      </c>
      <c r="C69" s="15">
        <v>9801</v>
      </c>
      <c r="D69" s="66"/>
    </row>
    <row r="70" spans="1:4" ht="30" x14ac:dyDescent="0.25">
      <c r="A70" s="15">
        <v>2</v>
      </c>
      <c r="B70" s="72" t="s">
        <v>60</v>
      </c>
      <c r="C70" s="15">
        <v>4257</v>
      </c>
      <c r="D70" s="66"/>
    </row>
    <row r="71" spans="1:4" ht="30" x14ac:dyDescent="0.25">
      <c r="A71" s="15">
        <v>3</v>
      </c>
      <c r="B71" s="24" t="s">
        <v>134</v>
      </c>
      <c r="C71" s="15">
        <v>79.13</v>
      </c>
      <c r="D71" s="66"/>
    </row>
    <row r="72" spans="1:4" x14ac:dyDescent="0.25">
      <c r="A72" s="15"/>
      <c r="B72" s="31" t="s">
        <v>133</v>
      </c>
      <c r="C72" s="14">
        <f>SUM(C69:C71)</f>
        <v>14137.13</v>
      </c>
      <c r="D72" s="51">
        <f>C72+D67</f>
        <v>191721.68000000002</v>
      </c>
    </row>
    <row r="73" spans="1:4" x14ac:dyDescent="0.25">
      <c r="A73" s="15"/>
      <c r="B73" s="31" t="s">
        <v>15</v>
      </c>
      <c r="C73" s="15"/>
      <c r="D73" s="66"/>
    </row>
    <row r="74" spans="1:4" x14ac:dyDescent="0.25">
      <c r="A74" s="15">
        <v>1</v>
      </c>
      <c r="B74" s="72" t="s">
        <v>59</v>
      </c>
      <c r="C74" s="15">
        <v>9801</v>
      </c>
      <c r="D74" s="66"/>
    </row>
    <row r="75" spans="1:4" ht="30" x14ac:dyDescent="0.25">
      <c r="A75" s="15">
        <v>2</v>
      </c>
      <c r="B75" s="72" t="s">
        <v>60</v>
      </c>
      <c r="C75" s="15">
        <v>4257</v>
      </c>
      <c r="D75" s="66"/>
    </row>
    <row r="76" spans="1:4" x14ac:dyDescent="0.25">
      <c r="A76" s="15">
        <v>3</v>
      </c>
      <c r="B76" s="22" t="s">
        <v>139</v>
      </c>
      <c r="C76" s="15">
        <v>594</v>
      </c>
      <c r="D76" s="66"/>
    </row>
    <row r="77" spans="1:4" x14ac:dyDescent="0.25">
      <c r="A77" s="15">
        <v>4</v>
      </c>
      <c r="B77" s="24" t="s">
        <v>140</v>
      </c>
      <c r="C77" s="40">
        <v>22233</v>
      </c>
      <c r="D77" s="51"/>
    </row>
    <row r="78" spans="1:4" x14ac:dyDescent="0.25">
      <c r="A78" s="15">
        <v>5</v>
      </c>
      <c r="B78" s="22" t="s">
        <v>142</v>
      </c>
      <c r="C78" s="15">
        <v>285.38</v>
      </c>
      <c r="D78" s="66"/>
    </row>
    <row r="79" spans="1:4" x14ac:dyDescent="0.25">
      <c r="A79" s="15">
        <v>6</v>
      </c>
      <c r="B79" s="22" t="s">
        <v>141</v>
      </c>
      <c r="C79" s="15">
        <v>810</v>
      </c>
      <c r="D79" s="66"/>
    </row>
    <row r="80" spans="1:4" x14ac:dyDescent="0.25">
      <c r="A80" s="15"/>
      <c r="B80" s="31" t="s">
        <v>138</v>
      </c>
      <c r="C80" s="14">
        <f>SUM(C74:C79)</f>
        <v>37980.379999999997</v>
      </c>
      <c r="D80" s="51">
        <f>C80+D72</f>
        <v>229702.06000000003</v>
      </c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D21" sqref="D21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99" t="s">
        <v>63</v>
      </c>
      <c r="C1" s="99"/>
      <c r="D1" s="99"/>
    </row>
    <row r="2" spans="1:4" ht="15.95" customHeight="1" x14ac:dyDescent="0.25">
      <c r="A2" s="1"/>
      <c r="B2" s="2" t="s">
        <v>57</v>
      </c>
      <c r="C2" s="37"/>
      <c r="D2" s="37"/>
    </row>
    <row r="3" spans="1:4" ht="15.95" customHeight="1" x14ac:dyDescent="0.25">
      <c r="A3" s="1"/>
      <c r="B3" s="98" t="s">
        <v>34</v>
      </c>
      <c r="C3" s="98"/>
      <c r="D3" s="98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70"/>
      <c r="B5" s="71" t="s">
        <v>5</v>
      </c>
      <c r="C5" s="70"/>
      <c r="D5" s="70"/>
    </row>
    <row r="6" spans="1:4" x14ac:dyDescent="0.25">
      <c r="A6" s="70">
        <v>1</v>
      </c>
      <c r="B6" s="72" t="s">
        <v>74</v>
      </c>
      <c r="C6" s="81">
        <v>2080</v>
      </c>
      <c r="D6" s="82">
        <f>C6</f>
        <v>2080</v>
      </c>
    </row>
    <row r="7" spans="1:4" x14ac:dyDescent="0.25">
      <c r="A7" s="70"/>
      <c r="B7" s="71" t="s">
        <v>3</v>
      </c>
      <c r="C7" s="81"/>
      <c r="D7" s="82"/>
    </row>
    <row r="8" spans="1:4" x14ac:dyDescent="0.25">
      <c r="A8" s="70">
        <v>1</v>
      </c>
      <c r="B8" s="72" t="s">
        <v>83</v>
      </c>
      <c r="C8" s="81">
        <v>2532.25</v>
      </c>
      <c r="D8" s="82"/>
    </row>
    <row r="9" spans="1:4" x14ac:dyDescent="0.25">
      <c r="A9" s="70">
        <v>2</v>
      </c>
      <c r="B9" s="72" t="s">
        <v>92</v>
      </c>
      <c r="C9" s="81">
        <v>3000</v>
      </c>
      <c r="D9" s="82"/>
    </row>
    <row r="10" spans="1:4" x14ac:dyDescent="0.25">
      <c r="A10" s="70"/>
      <c r="B10" s="71" t="s">
        <v>76</v>
      </c>
      <c r="C10" s="81">
        <f>SUM(C8:C9)</f>
        <v>5532.25</v>
      </c>
      <c r="D10" s="82">
        <f>C10+D6</f>
        <v>7612.25</v>
      </c>
    </row>
    <row r="11" spans="1:4" x14ac:dyDescent="0.25">
      <c r="A11" s="72"/>
      <c r="B11" s="71" t="s">
        <v>7</v>
      </c>
      <c r="C11" s="72"/>
      <c r="D11" s="71"/>
    </row>
    <row r="12" spans="1:4" ht="30" x14ac:dyDescent="0.25">
      <c r="A12" s="72">
        <v>1</v>
      </c>
      <c r="B12" s="72" t="s">
        <v>88</v>
      </c>
      <c r="C12" s="72">
        <v>748</v>
      </c>
      <c r="D12" s="71"/>
    </row>
    <row r="13" spans="1:4" x14ac:dyDescent="0.25">
      <c r="A13" s="70">
        <v>2</v>
      </c>
      <c r="B13" s="72" t="s">
        <v>89</v>
      </c>
      <c r="C13" s="72">
        <v>718.5</v>
      </c>
      <c r="D13" s="71"/>
    </row>
    <row r="14" spans="1:4" x14ac:dyDescent="0.25">
      <c r="A14" s="70"/>
      <c r="B14" s="71" t="s">
        <v>87</v>
      </c>
      <c r="C14" s="71">
        <f>SUM(C12:C13)</f>
        <v>1466.5</v>
      </c>
      <c r="D14" s="71">
        <f>C14+D10</f>
        <v>9078.75</v>
      </c>
    </row>
    <row r="15" spans="1:4" x14ac:dyDescent="0.25">
      <c r="A15" s="72"/>
      <c r="B15" s="71" t="s">
        <v>13</v>
      </c>
      <c r="C15" s="72"/>
      <c r="D15" s="71"/>
    </row>
    <row r="16" spans="1:4" x14ac:dyDescent="0.25">
      <c r="A16" s="72">
        <v>1</v>
      </c>
      <c r="B16" s="72" t="s">
        <v>129</v>
      </c>
      <c r="C16" s="71">
        <f>555.22+603.5+555.22</f>
        <v>1713.94</v>
      </c>
      <c r="D16" s="71">
        <f>C16+D14</f>
        <v>10792.69</v>
      </c>
    </row>
    <row r="17" spans="1:4" x14ac:dyDescent="0.25">
      <c r="A17" s="72"/>
      <c r="B17" s="71" t="s">
        <v>14</v>
      </c>
      <c r="C17" s="71"/>
      <c r="D17" s="71"/>
    </row>
    <row r="18" spans="1:4" x14ac:dyDescent="0.25">
      <c r="A18" s="72">
        <v>1</v>
      </c>
      <c r="B18" s="72" t="s">
        <v>135</v>
      </c>
      <c r="C18" s="71">
        <v>2121.75</v>
      </c>
      <c r="D18" s="71">
        <f>C18+D16</f>
        <v>12914.44</v>
      </c>
    </row>
    <row r="19" spans="1:4" x14ac:dyDescent="0.25">
      <c r="A19" s="72"/>
      <c r="B19" s="71" t="s">
        <v>15</v>
      </c>
      <c r="C19" s="72"/>
      <c r="D19" s="72"/>
    </row>
    <row r="20" spans="1:4" ht="30" x14ac:dyDescent="0.25">
      <c r="A20" s="72">
        <v>1</v>
      </c>
      <c r="B20" s="72" t="s">
        <v>143</v>
      </c>
      <c r="C20" s="71">
        <v>3000</v>
      </c>
      <c r="D20" s="71">
        <f>C20+D18</f>
        <v>15914.44</v>
      </c>
    </row>
    <row r="21" spans="1:4" x14ac:dyDescent="0.25">
      <c r="A21" s="72"/>
      <c r="B21" s="71"/>
      <c r="C21" s="71"/>
      <c r="D21" s="71"/>
    </row>
    <row r="22" spans="1:4" x14ac:dyDescent="0.25">
      <c r="A22" s="72"/>
      <c r="B22" s="71"/>
      <c r="C22" s="72"/>
      <c r="D22" s="76"/>
    </row>
    <row r="23" spans="1:4" x14ac:dyDescent="0.25">
      <c r="A23" s="72"/>
      <c r="B23" s="72"/>
      <c r="C23" s="72"/>
      <c r="D23" s="71"/>
    </row>
    <row r="24" spans="1:4" x14ac:dyDescent="0.25">
      <c r="A24" s="72"/>
      <c r="B24" s="72"/>
      <c r="C24" s="72"/>
      <c r="D24" s="77"/>
    </row>
    <row r="25" spans="1:4" x14ac:dyDescent="0.25">
      <c r="A25" s="72"/>
      <c r="B25" s="71"/>
      <c r="C25" s="72"/>
      <c r="D25" s="71"/>
    </row>
    <row r="26" spans="1:4" x14ac:dyDescent="0.25">
      <c r="A26" s="72"/>
      <c r="B26" s="72"/>
      <c r="C26" s="72"/>
      <c r="D26" s="71"/>
    </row>
    <row r="27" spans="1:4" x14ac:dyDescent="0.25">
      <c r="A27" s="72"/>
      <c r="B27" s="72"/>
      <c r="C27" s="72"/>
      <c r="D27" s="71"/>
    </row>
    <row r="28" spans="1:4" x14ac:dyDescent="0.25">
      <c r="A28" s="71"/>
      <c r="B28" s="72"/>
      <c r="C28" s="72"/>
      <c r="D28" s="77"/>
    </row>
    <row r="29" spans="1:4" x14ac:dyDescent="0.25">
      <c r="A29" s="72"/>
      <c r="B29" s="72"/>
      <c r="C29" s="72"/>
      <c r="D29" s="72"/>
    </row>
    <row r="30" spans="1:4" x14ac:dyDescent="0.25">
      <c r="A30" s="72"/>
      <c r="B30" s="72"/>
      <c r="C30" s="72"/>
      <c r="D30" s="71"/>
    </row>
    <row r="31" spans="1:4" x14ac:dyDescent="0.25">
      <c r="A31" s="72"/>
      <c r="B31" s="72"/>
      <c r="C31" s="72"/>
      <c r="D31" s="71"/>
    </row>
    <row r="32" spans="1:4" x14ac:dyDescent="0.25">
      <c r="A32" s="72"/>
      <c r="B32" s="72"/>
      <c r="C32" s="72"/>
      <c r="D32" s="71"/>
    </row>
    <row r="33" spans="1:4" x14ac:dyDescent="0.25">
      <c r="A33" s="72"/>
      <c r="B33" s="72"/>
      <c r="C33" s="72"/>
      <c r="D33" s="71"/>
    </row>
    <row r="34" spans="1:4" x14ac:dyDescent="0.25">
      <c r="A34" s="72"/>
      <c r="B34" s="72"/>
      <c r="C34" s="72"/>
      <c r="D34" s="71"/>
    </row>
    <row r="35" spans="1:4" x14ac:dyDescent="0.25">
      <c r="A35" s="72"/>
      <c r="B35" s="72"/>
      <c r="C35" s="72"/>
      <c r="D35" s="71"/>
    </row>
    <row r="36" spans="1:4" x14ac:dyDescent="0.25">
      <c r="A36" s="72"/>
      <c r="B36" s="72"/>
      <c r="C36" s="72"/>
      <c r="D36" s="71"/>
    </row>
    <row r="37" spans="1:4" x14ac:dyDescent="0.25">
      <c r="A37" s="72"/>
      <c r="B37" s="72"/>
      <c r="C37" s="72"/>
      <c r="D37" s="71"/>
    </row>
    <row r="38" spans="1:4" x14ac:dyDescent="0.25">
      <c r="A38" s="72"/>
      <c r="B38" s="71"/>
      <c r="C38" s="72"/>
      <c r="D38" s="71"/>
    </row>
    <row r="39" spans="1:4" x14ac:dyDescent="0.25">
      <c r="A39" s="72"/>
      <c r="B39" s="72"/>
      <c r="C39" s="72"/>
      <c r="D39" s="71"/>
    </row>
    <row r="40" spans="1:4" x14ac:dyDescent="0.25">
      <c r="A40" s="73"/>
      <c r="B40" s="74"/>
      <c r="C40" s="73"/>
      <c r="D40" s="80"/>
    </row>
    <row r="41" spans="1:4" x14ac:dyDescent="0.25">
      <c r="A41" s="73"/>
      <c r="B41" s="78"/>
      <c r="C41" s="73"/>
      <c r="D41" s="80"/>
    </row>
    <row r="42" spans="1:4" x14ac:dyDescent="0.25">
      <c r="A42" s="73"/>
      <c r="B42" s="78"/>
      <c r="C42" s="73"/>
      <c r="D42" s="73"/>
    </row>
    <row r="43" spans="1:4" x14ac:dyDescent="0.25">
      <c r="A43" s="15"/>
      <c r="B43" s="13"/>
      <c r="C43" s="15"/>
      <c r="D43" s="15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13"/>
      <c r="C45" s="15"/>
      <c r="D45" s="14"/>
    </row>
    <row r="46" spans="1:4" x14ac:dyDescent="0.25">
      <c r="A46" s="15"/>
      <c r="B46" s="3"/>
      <c r="C46" s="15"/>
      <c r="D46" s="15"/>
    </row>
    <row r="47" spans="1:4" x14ac:dyDescent="0.25">
      <c r="A47" s="15"/>
      <c r="B47" s="13"/>
      <c r="C47" s="15"/>
      <c r="D47" s="15"/>
    </row>
    <row r="48" spans="1:4" x14ac:dyDescent="0.25">
      <c r="A48" s="15"/>
      <c r="B48" s="13"/>
      <c r="C48" s="15"/>
      <c r="D48" s="15"/>
    </row>
    <row r="49" spans="1:4" x14ac:dyDescent="0.25">
      <c r="A49" s="15"/>
      <c r="B49" s="13"/>
      <c r="C49" s="15"/>
      <c r="D49" s="15"/>
    </row>
    <row r="50" spans="1:4" x14ac:dyDescent="0.25">
      <c r="A50" s="15"/>
      <c r="B50" s="22"/>
      <c r="C50" s="15"/>
      <c r="D50" s="14"/>
    </row>
    <row r="51" spans="1:4" x14ac:dyDescent="0.25">
      <c r="A51" s="15"/>
      <c r="B51" s="31"/>
      <c r="C51" s="15"/>
      <c r="D51" s="14"/>
    </row>
    <row r="52" spans="1:4" x14ac:dyDescent="0.25">
      <c r="A52" s="15"/>
      <c r="B52" s="22"/>
      <c r="C52" s="15"/>
      <c r="D52" s="14"/>
    </row>
    <row r="53" spans="1:4" x14ac:dyDescent="0.25">
      <c r="A53" s="15"/>
      <c r="B53" s="22"/>
      <c r="C53" s="15"/>
      <c r="D53" s="14"/>
    </row>
    <row r="54" spans="1:4" x14ac:dyDescent="0.25">
      <c r="A54" s="15"/>
      <c r="B54" s="22"/>
      <c r="C54" s="15"/>
      <c r="D54" s="14"/>
    </row>
    <row r="55" spans="1:4" x14ac:dyDescent="0.25">
      <c r="A55" s="15"/>
      <c r="B55" s="22"/>
      <c r="C55" s="15"/>
      <c r="D55" s="14"/>
    </row>
    <row r="56" spans="1:4" x14ac:dyDescent="0.25">
      <c r="A56" s="15"/>
      <c r="B56" s="22"/>
      <c r="C56" s="15"/>
      <c r="D56" s="14"/>
    </row>
    <row r="57" spans="1:4" x14ac:dyDescent="0.25">
      <c r="A57" s="15"/>
      <c r="B57" s="22"/>
      <c r="C57" s="15"/>
      <c r="D57" s="15"/>
    </row>
    <row r="58" spans="1:4" x14ac:dyDescent="0.25">
      <c r="A58" s="15"/>
      <c r="B58" s="24"/>
      <c r="C58" s="15"/>
      <c r="D58" s="15"/>
    </row>
    <row r="59" spans="1:4" x14ac:dyDescent="0.25">
      <c r="A59" s="15"/>
      <c r="B59" s="31"/>
      <c r="C59" s="14"/>
      <c r="D59" s="14"/>
    </row>
    <row r="60" spans="1:4" x14ac:dyDescent="0.25">
      <c r="A60" s="15"/>
      <c r="B60" s="31"/>
      <c r="C60" s="15"/>
      <c r="D60" s="15"/>
    </row>
    <row r="61" spans="1:4" x14ac:dyDescent="0.25">
      <c r="A61" s="15"/>
      <c r="B61" s="24"/>
      <c r="C61" s="15"/>
      <c r="D61" s="15"/>
    </row>
    <row r="62" spans="1:4" x14ac:dyDescent="0.25">
      <c r="A62" s="15"/>
      <c r="B62" s="31"/>
      <c r="C62" s="14"/>
      <c r="D62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25" sqref="D25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98" t="s">
        <v>63</v>
      </c>
      <c r="C1" s="98"/>
      <c r="D1" s="98"/>
      <c r="E1" s="7"/>
      <c r="F1" s="7"/>
      <c r="G1" s="7"/>
      <c r="H1" s="7"/>
    </row>
    <row r="2" spans="1:8" ht="15.95" customHeight="1" x14ac:dyDescent="0.25">
      <c r="A2" s="6"/>
      <c r="B2" s="100" t="s">
        <v>57</v>
      </c>
      <c r="C2" s="100"/>
      <c r="D2" s="100"/>
      <c r="E2" s="1"/>
      <c r="F2" s="1"/>
      <c r="G2" s="1"/>
      <c r="H2" s="1"/>
    </row>
    <row r="3" spans="1:8" ht="15.95" customHeight="1" x14ac:dyDescent="0.25">
      <c r="A3" s="6"/>
      <c r="B3" s="98" t="s">
        <v>35</v>
      </c>
      <c r="C3" s="98"/>
      <c r="D3" s="9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82"/>
      <c r="B5" s="71" t="s">
        <v>3</v>
      </c>
      <c r="C5" s="82"/>
      <c r="D5" s="82"/>
      <c r="E5" s="1"/>
      <c r="F5" s="1"/>
      <c r="G5" s="1"/>
      <c r="H5" s="1"/>
    </row>
    <row r="6" spans="1:8" x14ac:dyDescent="0.25">
      <c r="A6" s="72">
        <v>1</v>
      </c>
      <c r="B6" s="72" t="s">
        <v>84</v>
      </c>
      <c r="C6" s="83">
        <v>102510</v>
      </c>
      <c r="D6" s="71">
        <f>C6</f>
        <v>102510</v>
      </c>
    </row>
    <row r="7" spans="1:8" x14ac:dyDescent="0.25">
      <c r="A7" s="73"/>
      <c r="B7" s="71" t="s">
        <v>7</v>
      </c>
      <c r="C7" s="84"/>
      <c r="D7" s="80"/>
    </row>
    <row r="8" spans="1:8" x14ac:dyDescent="0.25">
      <c r="A8" s="73">
        <v>1</v>
      </c>
      <c r="B8" s="72" t="s">
        <v>90</v>
      </c>
      <c r="C8" s="85">
        <v>22400</v>
      </c>
      <c r="D8" s="86">
        <f>C8+D6</f>
        <v>124910</v>
      </c>
    </row>
    <row r="9" spans="1:8" x14ac:dyDescent="0.25">
      <c r="A9" s="87"/>
      <c r="B9" s="88" t="s">
        <v>8</v>
      </c>
      <c r="C9" s="80"/>
      <c r="D9" s="80"/>
    </row>
    <row r="10" spans="1:8" x14ac:dyDescent="0.25">
      <c r="A10" s="89">
        <v>1</v>
      </c>
      <c r="B10" s="90" t="s">
        <v>84</v>
      </c>
      <c r="C10" s="97">
        <v>3450</v>
      </c>
      <c r="D10" s="91">
        <f>C10+D8</f>
        <v>128360</v>
      </c>
    </row>
    <row r="11" spans="1:8" x14ac:dyDescent="0.25">
      <c r="A11" s="73"/>
      <c r="B11" s="71" t="s">
        <v>10</v>
      </c>
      <c r="C11" s="73"/>
      <c r="D11" s="73"/>
    </row>
    <row r="12" spans="1:8" ht="30" x14ac:dyDescent="0.25">
      <c r="A12" s="73">
        <v>1</v>
      </c>
      <c r="B12" s="72" t="s">
        <v>111</v>
      </c>
      <c r="C12" s="80">
        <v>7005</v>
      </c>
      <c r="D12" s="80">
        <f>C12+D10</f>
        <v>135365</v>
      </c>
    </row>
    <row r="13" spans="1:8" x14ac:dyDescent="0.25">
      <c r="A13" s="73"/>
      <c r="B13" s="71" t="s">
        <v>13</v>
      </c>
      <c r="C13" s="73"/>
      <c r="D13" s="73"/>
    </row>
    <row r="14" spans="1:8" x14ac:dyDescent="0.25">
      <c r="A14" s="73">
        <v>1</v>
      </c>
      <c r="B14" s="73" t="s">
        <v>130</v>
      </c>
      <c r="C14" s="73">
        <v>227898</v>
      </c>
      <c r="D14" s="80"/>
    </row>
    <row r="15" spans="1:8" x14ac:dyDescent="0.25">
      <c r="A15" s="73">
        <v>2</v>
      </c>
      <c r="B15" s="73" t="s">
        <v>132</v>
      </c>
      <c r="C15" s="73">
        <v>12600</v>
      </c>
      <c r="D15" s="80"/>
    </row>
    <row r="16" spans="1:8" x14ac:dyDescent="0.25">
      <c r="A16" s="73"/>
      <c r="B16" s="80" t="s">
        <v>123</v>
      </c>
      <c r="C16" s="80">
        <f>SUM(C14:C15)</f>
        <v>240498</v>
      </c>
      <c r="D16" s="80">
        <f>C16+D12</f>
        <v>375863</v>
      </c>
    </row>
    <row r="17" spans="1:4" x14ac:dyDescent="0.25">
      <c r="A17" s="73"/>
      <c r="B17" s="80" t="s">
        <v>14</v>
      </c>
      <c r="C17" s="73"/>
      <c r="D17" s="80"/>
    </row>
    <row r="18" spans="1:4" x14ac:dyDescent="0.25">
      <c r="A18" s="73">
        <v>1</v>
      </c>
      <c r="B18" s="92" t="s">
        <v>132</v>
      </c>
      <c r="C18" s="73">
        <v>123200</v>
      </c>
      <c r="D18" s="73"/>
    </row>
    <row r="19" spans="1:4" x14ac:dyDescent="0.25">
      <c r="A19" s="73">
        <v>2</v>
      </c>
      <c r="B19" s="73" t="s">
        <v>137</v>
      </c>
      <c r="C19" s="73">
        <v>1950</v>
      </c>
      <c r="D19" s="80"/>
    </row>
    <row r="20" spans="1:4" x14ac:dyDescent="0.25">
      <c r="A20" s="73"/>
      <c r="B20" s="80" t="s">
        <v>133</v>
      </c>
      <c r="C20" s="80">
        <f>SUM(C18:C19)</f>
        <v>125150</v>
      </c>
      <c r="D20" s="80">
        <f>C20+D16</f>
        <v>501013</v>
      </c>
    </row>
    <row r="21" spans="1:4" x14ac:dyDescent="0.25">
      <c r="A21" s="73"/>
      <c r="B21" s="73" t="s">
        <v>15</v>
      </c>
      <c r="C21" s="73"/>
      <c r="D21" s="80"/>
    </row>
    <row r="22" spans="1:4" x14ac:dyDescent="0.25">
      <c r="A22" s="73">
        <v>1</v>
      </c>
      <c r="B22" s="74" t="s">
        <v>144</v>
      </c>
      <c r="C22" s="73">
        <v>3200</v>
      </c>
      <c r="D22" s="80"/>
    </row>
    <row r="23" spans="1:4" x14ac:dyDescent="0.25">
      <c r="A23" s="73">
        <v>2</v>
      </c>
      <c r="B23" s="72" t="s">
        <v>145</v>
      </c>
      <c r="C23" s="73">
        <v>1150</v>
      </c>
      <c r="D23" s="80"/>
    </row>
    <row r="24" spans="1:4" x14ac:dyDescent="0.25">
      <c r="A24" s="73"/>
      <c r="B24" s="80" t="s">
        <v>138</v>
      </c>
      <c r="C24" s="80">
        <f>SUM(C22:C23)</f>
        <v>4350</v>
      </c>
      <c r="D24" s="80">
        <f>C24+D20</f>
        <v>505363</v>
      </c>
    </row>
    <row r="25" spans="1:4" x14ac:dyDescent="0.25">
      <c r="A25" s="73"/>
      <c r="B25" s="93"/>
      <c r="C25" s="73"/>
      <c r="D25" s="73"/>
    </row>
    <row r="26" spans="1:4" x14ac:dyDescent="0.25">
      <c r="A26" s="73"/>
      <c r="B26" s="74"/>
      <c r="C26" s="73"/>
      <c r="D26" s="73"/>
    </row>
    <row r="27" spans="1:4" x14ac:dyDescent="0.25">
      <c r="A27" s="73"/>
      <c r="B27" s="72"/>
      <c r="C27" s="73"/>
      <c r="D27" s="80"/>
    </row>
    <row r="28" spans="1:4" x14ac:dyDescent="0.25">
      <c r="A28" s="73"/>
      <c r="B28" s="94"/>
      <c r="C28" s="80"/>
      <c r="D28" s="80"/>
    </row>
    <row r="29" spans="1:4" x14ac:dyDescent="0.25">
      <c r="A29" s="73"/>
      <c r="B29" s="74"/>
      <c r="C29" s="73"/>
      <c r="D29" s="80"/>
    </row>
    <row r="30" spans="1:4" x14ac:dyDescent="0.25">
      <c r="A30" s="73"/>
      <c r="B30" s="94"/>
      <c r="C30" s="80"/>
      <c r="D30" s="80"/>
    </row>
    <row r="31" spans="1:4" x14ac:dyDescent="0.25">
      <c r="A31" s="73"/>
      <c r="B31" s="94"/>
      <c r="C31" s="73"/>
      <c r="D31" s="73"/>
    </row>
    <row r="32" spans="1:4" x14ac:dyDescent="0.25">
      <c r="A32" s="73"/>
      <c r="B32" s="93"/>
      <c r="C32" s="73"/>
      <c r="D32" s="73"/>
    </row>
    <row r="33" spans="1:4" x14ac:dyDescent="0.25">
      <c r="A33" s="73"/>
      <c r="B33" s="94"/>
      <c r="C33" s="80"/>
      <c r="D33" s="80"/>
    </row>
    <row r="34" spans="1:4" x14ac:dyDescent="0.25">
      <c r="A34" s="95"/>
      <c r="B34" s="95"/>
      <c r="C34" s="95"/>
      <c r="D34" s="95"/>
    </row>
    <row r="35" spans="1:4" x14ac:dyDescent="0.25">
      <c r="A35" s="95"/>
      <c r="B35" s="95"/>
      <c r="C35" s="95"/>
      <c r="D35" s="95"/>
    </row>
    <row r="36" spans="1:4" x14ac:dyDescent="0.25">
      <c r="A36" s="95"/>
      <c r="B36" s="95"/>
      <c r="C36" s="95"/>
      <c r="D36" s="95"/>
    </row>
    <row r="37" spans="1:4" x14ac:dyDescent="0.25">
      <c r="A37" s="95"/>
      <c r="B37" s="95"/>
      <c r="C37" s="95"/>
      <c r="D37" s="95"/>
    </row>
    <row r="38" spans="1:4" x14ac:dyDescent="0.25">
      <c r="A38" s="95"/>
      <c r="B38" s="95"/>
      <c r="C38" s="95"/>
      <c r="D38" s="9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1" sqref="D1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98" t="s">
        <v>63</v>
      </c>
      <c r="C1" s="98"/>
      <c r="D1" s="98"/>
    </row>
    <row r="2" spans="1:4" ht="15.75" x14ac:dyDescent="0.25">
      <c r="A2" s="6"/>
      <c r="B2" s="100" t="s">
        <v>57</v>
      </c>
      <c r="C2" s="100"/>
      <c r="D2" s="100"/>
    </row>
    <row r="3" spans="1:4" ht="15.75" x14ac:dyDescent="0.25">
      <c r="A3" s="6"/>
      <c r="B3" s="98" t="s">
        <v>37</v>
      </c>
      <c r="C3" s="98"/>
      <c r="D3" s="98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11</v>
      </c>
      <c r="C5" s="10"/>
      <c r="D5" s="10"/>
    </row>
    <row r="6" spans="1:4" x14ac:dyDescent="0.25">
      <c r="A6" s="10">
        <v>1</v>
      </c>
      <c r="B6" s="13" t="s">
        <v>119</v>
      </c>
      <c r="C6" s="62">
        <v>12947.25</v>
      </c>
      <c r="D6" s="10"/>
    </row>
    <row r="7" spans="1:4" x14ac:dyDescent="0.25">
      <c r="A7" s="10">
        <v>2</v>
      </c>
      <c r="B7" s="38" t="s">
        <v>120</v>
      </c>
      <c r="C7" s="42">
        <v>7500</v>
      </c>
      <c r="D7" s="10"/>
    </row>
    <row r="8" spans="1:4" x14ac:dyDescent="0.25">
      <c r="A8" s="10"/>
      <c r="B8" s="3" t="s">
        <v>116</v>
      </c>
      <c r="C8" s="62">
        <f>SUM(C6:C7)</f>
        <v>20447.25</v>
      </c>
      <c r="D8" s="10">
        <f>C8</f>
        <v>20447.25</v>
      </c>
    </row>
    <row r="9" spans="1:4" x14ac:dyDescent="0.25">
      <c r="A9" s="3"/>
      <c r="B9" s="3" t="s">
        <v>14</v>
      </c>
      <c r="C9" s="20"/>
      <c r="D9" s="3"/>
    </row>
    <row r="10" spans="1:4" x14ac:dyDescent="0.25">
      <c r="A10" s="38">
        <v>1</v>
      </c>
      <c r="B10" s="13" t="s">
        <v>136</v>
      </c>
      <c r="C10" s="20">
        <v>7178.75</v>
      </c>
      <c r="D10" s="3">
        <f>C10+D8</f>
        <v>27626</v>
      </c>
    </row>
    <row r="11" spans="1:4" x14ac:dyDescent="0.25">
      <c r="A11" s="38"/>
      <c r="B11" s="13"/>
      <c r="C11" s="45"/>
      <c r="D11" s="3"/>
    </row>
    <row r="12" spans="1:4" x14ac:dyDescent="0.25">
      <c r="A12" s="40"/>
      <c r="B12" s="15"/>
      <c r="C12" s="46"/>
      <c r="D12" s="14"/>
    </row>
    <row r="13" spans="1:4" x14ac:dyDescent="0.25">
      <c r="A13" s="40"/>
      <c r="B13" s="13"/>
      <c r="C13" s="46"/>
      <c r="D13" s="57"/>
    </row>
    <row r="14" spans="1:4" x14ac:dyDescent="0.25">
      <c r="A14" s="64"/>
      <c r="B14" s="65"/>
      <c r="C14" s="40"/>
      <c r="D14" s="14"/>
    </row>
    <row r="15" spans="1:4" x14ac:dyDescent="0.25">
      <c r="A15" s="16"/>
      <c r="B15" s="21"/>
      <c r="C15" s="17"/>
      <c r="D15" s="19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1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2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3"/>
      <c r="C28" s="15"/>
      <c r="D28" s="15"/>
    </row>
    <row r="29" spans="1:4" x14ac:dyDescent="0.25">
      <c r="A29" s="15"/>
      <c r="B29" s="22"/>
      <c r="C29" s="15"/>
      <c r="D29" s="15"/>
    </row>
    <row r="30" spans="1:4" x14ac:dyDescent="0.25">
      <c r="A30" s="15"/>
      <c r="B30" s="38"/>
      <c r="C30" s="40"/>
      <c r="D30" s="14"/>
    </row>
    <row r="31" spans="1:4" x14ac:dyDescent="0.25">
      <c r="A31" s="15"/>
      <c r="B31" s="23"/>
      <c r="C31" s="14"/>
      <c r="D31" s="14"/>
    </row>
    <row r="32" spans="1:4" x14ac:dyDescent="0.25">
      <c r="A32" s="15"/>
      <c r="B32" s="25"/>
      <c r="C32" s="15"/>
      <c r="D32" s="15"/>
    </row>
    <row r="33" spans="1:4" x14ac:dyDescent="0.25">
      <c r="A33" s="15"/>
      <c r="B33" s="23"/>
      <c r="C33" s="14"/>
      <c r="D33" s="14"/>
    </row>
    <row r="34" spans="1:4" x14ac:dyDescent="0.25">
      <c r="A34" s="15"/>
      <c r="B34" s="23"/>
      <c r="C34" s="15"/>
      <c r="D34" s="15"/>
    </row>
    <row r="35" spans="1:4" x14ac:dyDescent="0.25">
      <c r="A35" s="15"/>
      <c r="B35" s="32"/>
      <c r="C35" s="15"/>
      <c r="D35" s="15"/>
    </row>
    <row r="36" spans="1:4" x14ac:dyDescent="0.25">
      <c r="A36" s="15"/>
      <c r="B36" s="23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98" t="s">
        <v>70</v>
      </c>
      <c r="C1" s="98"/>
      <c r="D1" s="98"/>
      <c r="E1" s="7"/>
      <c r="F1" s="7"/>
      <c r="G1" s="7"/>
      <c r="H1" s="7"/>
    </row>
    <row r="2" spans="1:8" ht="15.95" customHeight="1" x14ac:dyDescent="0.25">
      <c r="A2" s="6"/>
      <c r="B2" s="100" t="s">
        <v>57</v>
      </c>
      <c r="C2" s="100"/>
      <c r="D2" s="100"/>
      <c r="E2" s="1"/>
      <c r="F2" s="1"/>
      <c r="G2" s="1"/>
      <c r="H2" s="1"/>
    </row>
    <row r="3" spans="1:8" ht="15.95" customHeight="1" x14ac:dyDescent="0.25">
      <c r="A3" s="6"/>
      <c r="B3" s="98" t="s">
        <v>36</v>
      </c>
      <c r="C3" s="98"/>
      <c r="D3" s="9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4" t="s">
        <v>13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131</v>
      </c>
      <c r="C6" s="13">
        <v>22866</v>
      </c>
      <c r="D6" s="13">
        <f>C6</f>
        <v>22866</v>
      </c>
    </row>
    <row r="7" spans="1:8" s="1" customFormat="1" x14ac:dyDescent="0.25">
      <c r="A7" s="13"/>
      <c r="B7" s="13"/>
      <c r="C7" s="13"/>
      <c r="D7" s="50"/>
    </row>
    <row r="8" spans="1:8" s="5" customFormat="1" x14ac:dyDescent="0.25">
      <c r="A8" s="14"/>
      <c r="B8" s="40"/>
      <c r="C8" s="40"/>
      <c r="D8" s="51"/>
    </row>
    <row r="9" spans="1:8" x14ac:dyDescent="0.25">
      <c r="A9" s="15"/>
      <c r="B9" s="3"/>
      <c r="C9" s="15"/>
      <c r="D9" s="51"/>
    </row>
    <row r="10" spans="1:8" x14ac:dyDescent="0.25">
      <c r="A10" s="15"/>
      <c r="B10" s="13"/>
      <c r="C10" s="15"/>
      <c r="D10" s="51"/>
    </row>
    <row r="11" spans="1:8" s="5" customFormat="1" x14ac:dyDescent="0.25">
      <c r="A11" s="40"/>
      <c r="B11" s="38"/>
      <c r="C11" s="40"/>
      <c r="D11" s="51"/>
    </row>
    <row r="12" spans="1:8" x14ac:dyDescent="0.25">
      <c r="A12" s="40"/>
      <c r="B12" s="13"/>
      <c r="C12" s="40"/>
      <c r="D12" s="51"/>
    </row>
    <row r="13" spans="1:8" x14ac:dyDescent="0.25">
      <c r="A13" s="14"/>
      <c r="B13" s="3"/>
      <c r="C13" s="14"/>
      <c r="D13" s="51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38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38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1"/>
      <c r="C24" s="15"/>
      <c r="D24" s="15"/>
    </row>
    <row r="25" spans="1:4" x14ac:dyDescent="0.25">
      <c r="A25" s="15"/>
      <c r="B25" s="22"/>
      <c r="C25" s="15"/>
      <c r="D25" s="15"/>
    </row>
    <row r="26" spans="1:4" x14ac:dyDescent="0.25">
      <c r="A26" s="15"/>
      <c r="B26" s="31"/>
      <c r="C26" s="14"/>
      <c r="D26" s="14"/>
    </row>
    <row r="27" spans="1:4" x14ac:dyDescent="0.25">
      <c r="A27" s="15"/>
      <c r="B27" s="31"/>
      <c r="C27" s="15"/>
      <c r="D27" s="15"/>
    </row>
    <row r="28" spans="1:4" x14ac:dyDescent="0.25">
      <c r="A28" s="15"/>
      <c r="B28" s="22"/>
      <c r="C28" s="15"/>
      <c r="D28" s="15"/>
    </row>
    <row r="29" spans="1:4" x14ac:dyDescent="0.25">
      <c r="A29" s="15"/>
      <c r="B29" s="31"/>
      <c r="C29" s="14"/>
      <c r="D29" s="14"/>
    </row>
    <row r="30" spans="1:4" x14ac:dyDescent="0.25">
      <c r="A30" s="15"/>
      <c r="B30" s="31"/>
      <c r="C30" s="15"/>
      <c r="D30" s="15"/>
    </row>
    <row r="31" spans="1:4" x14ac:dyDescent="0.25">
      <c r="A31" s="15"/>
      <c r="B31" s="24"/>
      <c r="C31" s="40"/>
      <c r="D31" s="14"/>
    </row>
    <row r="32" spans="1:4" x14ac:dyDescent="0.25">
      <c r="A32" s="15"/>
      <c r="B32" s="31"/>
      <c r="C32" s="14"/>
      <c r="D32" s="14"/>
    </row>
    <row r="33" spans="1:4" x14ac:dyDescent="0.25">
      <c r="A33" s="15"/>
      <c r="B33" s="24"/>
      <c r="C33" s="15"/>
      <c r="D33" s="15"/>
    </row>
    <row r="34" spans="1:4" x14ac:dyDescent="0.25">
      <c r="A34" s="15"/>
      <c r="B34" s="31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9.5703125" customWidth="1"/>
    <col min="7" max="7" width="16.140625" customWidth="1"/>
    <col min="8" max="8" width="16.7109375" customWidth="1"/>
    <col min="9" max="9" width="17.42578125" customWidth="1"/>
    <col min="10" max="10" width="16.5703125" customWidth="1"/>
    <col min="11" max="11" width="16.42578125" customWidth="1"/>
    <col min="12" max="12" width="17" customWidth="1"/>
    <col min="13" max="13" width="15.28515625" customWidth="1"/>
    <col min="14" max="14" width="19.28515625" customWidth="1"/>
  </cols>
  <sheetData>
    <row r="1" spans="1:14" ht="21" x14ac:dyDescent="0.35">
      <c r="A1" s="101" t="s">
        <v>62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18.75" x14ac:dyDescent="0.3">
      <c r="A2" s="68" t="s">
        <v>57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2" customFormat="1" ht="20.25" customHeight="1" x14ac:dyDescent="0.25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7" t="s">
        <v>16</v>
      </c>
    </row>
    <row r="4" spans="1:14" ht="39.75" customHeight="1" x14ac:dyDescent="0.35">
      <c r="A4" s="34" t="s">
        <v>28</v>
      </c>
      <c r="B4" s="28">
        <f>B5+B6+B7</f>
        <v>84968.84</v>
      </c>
      <c r="C4" s="28">
        <f t="shared" ref="C4:N4" si="0">C5+C6+C7</f>
        <v>104663.84</v>
      </c>
      <c r="D4" s="28">
        <f t="shared" si="0"/>
        <v>122588.84</v>
      </c>
      <c r="E4" s="28">
        <f t="shared" si="0"/>
        <v>84968.84</v>
      </c>
      <c r="F4" s="28">
        <f t="shared" si="0"/>
        <v>84968.84</v>
      </c>
      <c r="G4" s="28">
        <f t="shared" si="0"/>
        <v>84968.84</v>
      </c>
      <c r="H4" s="28">
        <f t="shared" si="0"/>
        <v>84968.84</v>
      </c>
      <c r="I4" s="28">
        <f t="shared" si="0"/>
        <v>84968.85</v>
      </c>
      <c r="J4" s="28">
        <f t="shared" si="0"/>
        <v>84968.84</v>
      </c>
      <c r="K4" s="28">
        <f t="shared" si="0"/>
        <v>84968.84</v>
      </c>
      <c r="L4" s="28">
        <f t="shared" si="0"/>
        <v>101762.84</v>
      </c>
      <c r="M4" s="28">
        <f t="shared" si="0"/>
        <v>92168.84</v>
      </c>
      <c r="N4" s="28">
        <f t="shared" si="0"/>
        <v>1100935.0900000001</v>
      </c>
    </row>
    <row r="5" spans="1:14" ht="39" customHeight="1" x14ac:dyDescent="0.35">
      <c r="A5" s="34" t="s">
        <v>17</v>
      </c>
      <c r="B5" s="29">
        <v>55146.91</v>
      </c>
      <c r="C5" s="29">
        <v>55146.91</v>
      </c>
      <c r="D5" s="29">
        <v>55146.91</v>
      </c>
      <c r="E5" s="29">
        <v>55146.91</v>
      </c>
      <c r="F5" s="29">
        <v>55146.91</v>
      </c>
      <c r="G5" s="29">
        <v>55146.91</v>
      </c>
      <c r="H5" s="29">
        <v>55146.91</v>
      </c>
      <c r="I5" s="29">
        <v>55146.92</v>
      </c>
      <c r="J5" s="29">
        <v>55146.91</v>
      </c>
      <c r="K5" s="29">
        <v>55146.91</v>
      </c>
      <c r="L5" s="29">
        <v>55146.91</v>
      </c>
      <c r="M5" s="29">
        <v>55146.91</v>
      </c>
      <c r="N5" s="29">
        <f t="shared" ref="N5:N23" si="1">SUM(B5:M5)</f>
        <v>661762.93000000017</v>
      </c>
    </row>
    <row r="6" spans="1:14" ht="44.25" customHeight="1" x14ac:dyDescent="0.35">
      <c r="A6" s="34" t="s">
        <v>39</v>
      </c>
      <c r="B6" s="29">
        <v>29821.93</v>
      </c>
      <c r="C6" s="29">
        <v>29821.93</v>
      </c>
      <c r="D6" s="29">
        <v>29821.93</v>
      </c>
      <c r="E6" s="29">
        <v>29821.93</v>
      </c>
      <c r="F6" s="29">
        <v>29821.93</v>
      </c>
      <c r="G6" s="29">
        <v>29821.93</v>
      </c>
      <c r="H6" s="29">
        <v>29821.93</v>
      </c>
      <c r="I6" s="29">
        <v>29821.93</v>
      </c>
      <c r="J6" s="29">
        <v>29821.93</v>
      </c>
      <c r="K6" s="29">
        <v>29821.93</v>
      </c>
      <c r="L6" s="29">
        <v>29821.93</v>
      </c>
      <c r="M6" s="29">
        <v>29821.93</v>
      </c>
      <c r="N6" s="29">
        <f>SUM(B6:M6)</f>
        <v>357863.16</v>
      </c>
    </row>
    <row r="7" spans="1:14" ht="44.25" customHeight="1" x14ac:dyDescent="0.35">
      <c r="A7" s="34" t="s">
        <v>32</v>
      </c>
      <c r="B7" s="29"/>
      <c r="C7" s="29">
        <v>19695</v>
      </c>
      <c r="D7" s="29">
        <v>37620</v>
      </c>
      <c r="E7" s="29"/>
      <c r="F7" s="29"/>
      <c r="G7" s="29"/>
      <c r="H7" s="29"/>
      <c r="I7" s="29"/>
      <c r="J7" s="29"/>
      <c r="K7" s="29"/>
      <c r="L7" s="29">
        <f>13194+3600</f>
        <v>16794</v>
      </c>
      <c r="M7" s="29">
        <v>7200</v>
      </c>
      <c r="N7" s="29">
        <f>SUM(B7:M7)</f>
        <v>81309</v>
      </c>
    </row>
    <row r="8" spans="1:14" ht="36" customHeight="1" x14ac:dyDescent="0.35">
      <c r="A8" s="35" t="s">
        <v>18</v>
      </c>
      <c r="B8" s="28">
        <f>B9+B10+B11+B12+B13</f>
        <v>91261</v>
      </c>
      <c r="C8" s="28">
        <f t="shared" ref="C8:M8" si="2">C9+C10+C11+C12+C13</f>
        <v>92040.16</v>
      </c>
      <c r="D8" s="28">
        <f t="shared" si="2"/>
        <v>116956.52999999998</v>
      </c>
      <c r="E8" s="28">
        <f t="shared" si="2"/>
        <v>92492.75</v>
      </c>
      <c r="F8" s="28">
        <f t="shared" si="2"/>
        <v>90144.86</v>
      </c>
      <c r="G8" s="28">
        <f t="shared" si="2"/>
        <v>104812.19</v>
      </c>
      <c r="H8" s="28">
        <f t="shared" si="2"/>
        <v>99988.160000000003</v>
      </c>
      <c r="I8" s="28">
        <f t="shared" si="2"/>
        <v>90866.28</v>
      </c>
      <c r="J8" s="28">
        <f t="shared" si="2"/>
        <v>91852.849999999991</v>
      </c>
      <c r="K8" s="28">
        <f t="shared" si="2"/>
        <v>97070.97</v>
      </c>
      <c r="L8" s="28">
        <f t="shared" si="2"/>
        <v>91729.919999999998</v>
      </c>
      <c r="M8" s="28">
        <f t="shared" si="2"/>
        <v>122982.84999999999</v>
      </c>
      <c r="N8" s="28">
        <f t="shared" si="1"/>
        <v>1182198.52</v>
      </c>
    </row>
    <row r="9" spans="1:14" ht="40.5" customHeight="1" x14ac:dyDescent="0.35">
      <c r="A9" s="34" t="s">
        <v>19</v>
      </c>
      <c r="B9" s="29">
        <v>3424.92</v>
      </c>
      <c r="C9" s="29">
        <v>2158.92</v>
      </c>
      <c r="D9" s="29">
        <v>4019.92</v>
      </c>
      <c r="E9" s="29">
        <v>2860.48</v>
      </c>
      <c r="F9" s="29">
        <v>2370.98</v>
      </c>
      <c r="G9" s="29">
        <v>8937.92</v>
      </c>
      <c r="H9" s="29">
        <v>11658.92</v>
      </c>
      <c r="I9" s="29">
        <v>2900.42</v>
      </c>
      <c r="J9" s="29">
        <v>2158.92</v>
      </c>
      <c r="K9" s="29">
        <v>2158.92</v>
      </c>
      <c r="L9" s="29">
        <v>2158.92</v>
      </c>
      <c r="M9" s="29">
        <v>2158.92</v>
      </c>
      <c r="N9" s="28">
        <f t="shared" si="1"/>
        <v>46968.159999999989</v>
      </c>
    </row>
    <row r="10" spans="1:14" ht="45.75" customHeight="1" x14ac:dyDescent="0.35">
      <c r="A10" s="34" t="s">
        <v>20</v>
      </c>
      <c r="B10" s="30">
        <v>16115.25</v>
      </c>
      <c r="C10" s="29">
        <v>14691</v>
      </c>
      <c r="D10" s="29">
        <v>33700.35</v>
      </c>
      <c r="E10" s="29">
        <v>14058</v>
      </c>
      <c r="F10" s="29">
        <v>14058</v>
      </c>
      <c r="G10" s="29">
        <v>21576.5</v>
      </c>
      <c r="H10" s="29">
        <v>15219</v>
      </c>
      <c r="I10" s="29">
        <v>15247.5</v>
      </c>
      <c r="J10" s="29">
        <v>14410.5</v>
      </c>
      <c r="K10" s="29">
        <v>18508.45</v>
      </c>
      <c r="L10" s="29">
        <v>14137.13</v>
      </c>
      <c r="M10" s="29">
        <v>37980.379999999997</v>
      </c>
      <c r="N10" s="28">
        <f t="shared" si="1"/>
        <v>229702.06000000003</v>
      </c>
    </row>
    <row r="11" spans="1:14" ht="45.75" customHeight="1" x14ac:dyDescent="0.35">
      <c r="A11" s="43" t="s">
        <v>30</v>
      </c>
      <c r="B11" s="30"/>
      <c r="C11" s="29">
        <v>2080</v>
      </c>
      <c r="D11" s="29">
        <v>5532.25</v>
      </c>
      <c r="E11" s="29">
        <v>1466.5</v>
      </c>
      <c r="F11" s="29"/>
      <c r="G11" s="29"/>
      <c r="H11" s="29"/>
      <c r="I11" s="29"/>
      <c r="J11" s="29"/>
      <c r="K11" s="29">
        <v>1713.94</v>
      </c>
      <c r="L11" s="29">
        <v>2121.75</v>
      </c>
      <c r="M11" s="29">
        <v>3000</v>
      </c>
      <c r="N11" s="28">
        <f t="shared" si="1"/>
        <v>15914.44</v>
      </c>
    </row>
    <row r="12" spans="1:14" ht="45.75" customHeight="1" x14ac:dyDescent="0.35">
      <c r="A12" s="43" t="s">
        <v>38</v>
      </c>
      <c r="B12" s="30">
        <v>69939.53</v>
      </c>
      <c r="C12" s="30">
        <v>69939.53</v>
      </c>
      <c r="D12" s="29">
        <v>69939.53</v>
      </c>
      <c r="E12" s="29">
        <v>69939.53</v>
      </c>
      <c r="F12" s="29">
        <v>69939.53</v>
      </c>
      <c r="G12" s="29">
        <v>69939.53</v>
      </c>
      <c r="H12" s="29">
        <v>69939.53</v>
      </c>
      <c r="I12" s="29">
        <v>69939.53</v>
      </c>
      <c r="J12" s="29">
        <v>69939.53</v>
      </c>
      <c r="K12" s="29">
        <v>69939.53</v>
      </c>
      <c r="L12" s="29">
        <v>69939.53</v>
      </c>
      <c r="M12" s="29">
        <v>69939.53</v>
      </c>
      <c r="N12" s="28">
        <f t="shared" si="1"/>
        <v>839274.36000000022</v>
      </c>
    </row>
    <row r="13" spans="1:14" ht="31.5" customHeight="1" x14ac:dyDescent="0.35">
      <c r="A13" s="67" t="s">
        <v>21</v>
      </c>
      <c r="B13" s="29">
        <v>1781.3</v>
      </c>
      <c r="C13" s="29">
        <v>3170.71</v>
      </c>
      <c r="D13" s="29">
        <v>3764.48</v>
      </c>
      <c r="E13" s="29">
        <v>4168.24</v>
      </c>
      <c r="F13" s="29">
        <v>3776.35</v>
      </c>
      <c r="G13" s="29">
        <v>4358.24</v>
      </c>
      <c r="H13" s="29">
        <v>3170.71</v>
      </c>
      <c r="I13" s="29">
        <v>2778.83</v>
      </c>
      <c r="J13" s="29">
        <v>5343.9</v>
      </c>
      <c r="K13" s="29">
        <v>4750.13</v>
      </c>
      <c r="L13" s="29">
        <v>3372.59</v>
      </c>
      <c r="M13" s="29">
        <v>9904.02</v>
      </c>
      <c r="N13" s="29">
        <f t="shared" si="1"/>
        <v>50339.5</v>
      </c>
    </row>
    <row r="14" spans="1:14" ht="23.25" customHeight="1" x14ac:dyDescent="0.35">
      <c r="A14" s="35" t="s">
        <v>22</v>
      </c>
      <c r="B14" s="28">
        <f>B15+B16+B17</f>
        <v>0</v>
      </c>
      <c r="C14" s="28">
        <f t="shared" ref="C14:M14" si="3">C15+C16+C17</f>
        <v>0</v>
      </c>
      <c r="D14" s="28">
        <f t="shared" si="3"/>
        <v>102510</v>
      </c>
      <c r="E14" s="28">
        <f t="shared" si="3"/>
        <v>22400</v>
      </c>
      <c r="F14" s="28">
        <f t="shared" si="3"/>
        <v>3450</v>
      </c>
      <c r="G14" s="28">
        <f t="shared" si="3"/>
        <v>0</v>
      </c>
      <c r="H14" s="28">
        <f t="shared" si="3"/>
        <v>7005</v>
      </c>
      <c r="I14" s="28">
        <f t="shared" si="3"/>
        <v>20447.25</v>
      </c>
      <c r="J14" s="28">
        <f t="shared" si="3"/>
        <v>0</v>
      </c>
      <c r="K14" s="28">
        <f t="shared" si="3"/>
        <v>263364</v>
      </c>
      <c r="L14" s="28">
        <f t="shared" si="3"/>
        <v>132328.75</v>
      </c>
      <c r="M14" s="28">
        <f t="shared" si="3"/>
        <v>4350</v>
      </c>
      <c r="N14" s="28">
        <f t="shared" si="1"/>
        <v>555855</v>
      </c>
    </row>
    <row r="15" spans="1:14" ht="42" customHeight="1" x14ac:dyDescent="0.35">
      <c r="A15" s="34" t="s">
        <v>23</v>
      </c>
      <c r="B15" s="29"/>
      <c r="C15" s="29"/>
      <c r="D15" s="29"/>
      <c r="E15" s="29"/>
      <c r="F15" s="29"/>
      <c r="G15" s="29"/>
      <c r="H15" s="29"/>
      <c r="I15" s="29"/>
      <c r="J15" s="29"/>
      <c r="K15" s="29">
        <v>22866</v>
      </c>
      <c r="L15" s="29"/>
      <c r="M15" s="29"/>
      <c r="N15" s="29">
        <f t="shared" si="1"/>
        <v>22866</v>
      </c>
    </row>
    <row r="16" spans="1:14" ht="40.5" customHeight="1" x14ac:dyDescent="0.35">
      <c r="A16" s="34" t="s">
        <v>24</v>
      </c>
      <c r="B16" s="29"/>
      <c r="C16" s="29"/>
      <c r="D16" s="29">
        <v>102510</v>
      </c>
      <c r="E16" s="29">
        <v>22400</v>
      </c>
      <c r="F16" s="29">
        <v>3450</v>
      </c>
      <c r="G16" s="29"/>
      <c r="H16" s="29">
        <v>7005</v>
      </c>
      <c r="I16" s="29"/>
      <c r="J16" s="29"/>
      <c r="K16" s="29">
        <f>227898+12600</f>
        <v>240498</v>
      </c>
      <c r="L16" s="29">
        <v>125150</v>
      </c>
      <c r="M16" s="29">
        <v>4350</v>
      </c>
      <c r="N16" s="29">
        <f t="shared" si="1"/>
        <v>505363</v>
      </c>
    </row>
    <row r="17" spans="1:14" ht="40.5" customHeight="1" x14ac:dyDescent="0.35">
      <c r="A17" s="43" t="s">
        <v>31</v>
      </c>
      <c r="B17" s="29"/>
      <c r="C17" s="29"/>
      <c r="D17" s="29"/>
      <c r="E17" s="29"/>
      <c r="F17" s="29"/>
      <c r="G17" s="29"/>
      <c r="H17" s="29"/>
      <c r="I17" s="29">
        <v>20447.25</v>
      </c>
      <c r="J17" s="29"/>
      <c r="K17" s="29"/>
      <c r="L17" s="29">
        <v>7178.75</v>
      </c>
      <c r="M17" s="29"/>
      <c r="N17" s="29">
        <f t="shared" si="1"/>
        <v>27626</v>
      </c>
    </row>
    <row r="18" spans="1:14" ht="40.5" customHeight="1" x14ac:dyDescent="0.35">
      <c r="A18" s="58" t="s">
        <v>50</v>
      </c>
      <c r="B18" s="29">
        <v>820</v>
      </c>
      <c r="C18" s="29"/>
      <c r="D18" s="29"/>
      <c r="E18" s="29">
        <v>8000</v>
      </c>
      <c r="F18" s="29">
        <v>9630</v>
      </c>
      <c r="G18" s="29">
        <v>440</v>
      </c>
      <c r="H18" s="29">
        <v>7318</v>
      </c>
      <c r="I18" s="29">
        <v>9504</v>
      </c>
      <c r="J18" s="29"/>
      <c r="K18" s="29"/>
      <c r="L18" s="29"/>
      <c r="M18" s="29">
        <v>48086</v>
      </c>
      <c r="N18" s="28">
        <f t="shared" si="1"/>
        <v>83798</v>
      </c>
    </row>
    <row r="19" spans="1:14" ht="40.5" customHeight="1" x14ac:dyDescent="0.35">
      <c r="A19" s="35" t="s">
        <v>52</v>
      </c>
      <c r="B19" s="28">
        <f>B20+B21+B22</f>
        <v>20053.75</v>
      </c>
      <c r="C19" s="28">
        <f t="shared" ref="C19:M19" si="4">C20+C21+C22</f>
        <v>10401.120000000001</v>
      </c>
      <c r="D19" s="28">
        <f t="shared" si="4"/>
        <v>19532.990000000002</v>
      </c>
      <c r="E19" s="28">
        <f t="shared" si="4"/>
        <v>16535.38</v>
      </c>
      <c r="F19" s="28">
        <f>F20+F21+F22</f>
        <v>14307.35</v>
      </c>
      <c r="G19" s="28">
        <f t="shared" si="4"/>
        <v>-7001.23</v>
      </c>
      <c r="H19" s="28">
        <f t="shared" si="4"/>
        <v>-5241.01</v>
      </c>
      <c r="I19" s="28">
        <f t="shared" si="4"/>
        <v>6280.42</v>
      </c>
      <c r="J19" s="28">
        <f t="shared" si="4"/>
        <v>8875.9499999999989</v>
      </c>
      <c r="K19" s="28">
        <f t="shared" si="4"/>
        <v>13219.77</v>
      </c>
      <c r="L19" s="28">
        <f t="shared" si="4"/>
        <v>-1047.0699999999997</v>
      </c>
      <c r="M19" s="28">
        <f t="shared" si="4"/>
        <v>18465.43</v>
      </c>
      <c r="N19" s="28">
        <f t="shared" ref="N19:N22" si="5">SUM(B19:M19)</f>
        <v>114382.85</v>
      </c>
    </row>
    <row r="20" spans="1:14" ht="40.5" customHeight="1" x14ac:dyDescent="0.35">
      <c r="A20" s="34" t="s">
        <v>53</v>
      </c>
      <c r="B20" s="29">
        <v>2232.75</v>
      </c>
      <c r="C20" s="29">
        <v>3870.1</v>
      </c>
      <c r="D20" s="29">
        <v>-654.94000000000005</v>
      </c>
      <c r="E20" s="29">
        <v>3244.93</v>
      </c>
      <c r="F20" s="29">
        <v>-29.77</v>
      </c>
      <c r="G20" s="29">
        <v>-10389.73</v>
      </c>
      <c r="H20" s="29">
        <v>-9169.16</v>
      </c>
      <c r="I20" s="29">
        <v>-8573.76</v>
      </c>
      <c r="J20" s="29">
        <v>8276.06</v>
      </c>
      <c r="K20" s="29">
        <v>-6370.78</v>
      </c>
      <c r="L20" s="29">
        <v>-6370.78</v>
      </c>
      <c r="M20" s="29">
        <v>267.93</v>
      </c>
      <c r="N20" s="29">
        <f t="shared" si="5"/>
        <v>-23667.15</v>
      </c>
    </row>
    <row r="21" spans="1:14" ht="40.5" customHeight="1" x14ac:dyDescent="0.35">
      <c r="A21" s="34" t="s">
        <v>54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>
        <f t="shared" si="5"/>
        <v>0</v>
      </c>
    </row>
    <row r="22" spans="1:14" ht="40.5" customHeight="1" x14ac:dyDescent="0.35">
      <c r="A22" s="43" t="s">
        <v>55</v>
      </c>
      <c r="B22" s="29">
        <v>17821</v>
      </c>
      <c r="C22" s="29">
        <v>6531.02</v>
      </c>
      <c r="D22" s="29">
        <v>20187.93</v>
      </c>
      <c r="E22" s="29">
        <v>13290.45</v>
      </c>
      <c r="F22" s="29">
        <v>14337.12</v>
      </c>
      <c r="G22" s="29">
        <v>3388.5</v>
      </c>
      <c r="H22" s="29">
        <v>3928.15</v>
      </c>
      <c r="I22" s="29">
        <v>14854.18</v>
      </c>
      <c r="J22" s="29">
        <v>599.89</v>
      </c>
      <c r="K22" s="29">
        <v>19590.55</v>
      </c>
      <c r="L22" s="29">
        <v>5323.71</v>
      </c>
      <c r="M22" s="29">
        <v>18197.5</v>
      </c>
      <c r="N22" s="29">
        <f t="shared" si="5"/>
        <v>138050</v>
      </c>
    </row>
    <row r="23" spans="1:14" ht="39.75" customHeight="1" x14ac:dyDescent="0.35">
      <c r="A23" s="35" t="s">
        <v>56</v>
      </c>
      <c r="B23" s="28">
        <v>39645.58</v>
      </c>
      <c r="C23" s="28">
        <v>39645.58</v>
      </c>
      <c r="D23" s="28">
        <v>39645.58</v>
      </c>
      <c r="E23" s="28">
        <v>39645.58</v>
      </c>
      <c r="F23" s="28">
        <v>39645.58</v>
      </c>
      <c r="G23" s="28">
        <v>39645.58</v>
      </c>
      <c r="H23" s="28">
        <v>39645.58</v>
      </c>
      <c r="I23" s="28">
        <v>39645.58</v>
      </c>
      <c r="J23" s="28">
        <v>39645.58</v>
      </c>
      <c r="K23" s="28">
        <v>39645.58</v>
      </c>
      <c r="L23" s="28">
        <v>39645.58</v>
      </c>
      <c r="M23" s="28">
        <v>39645.58</v>
      </c>
      <c r="N23" s="28">
        <f t="shared" si="1"/>
        <v>475746.96000000014</v>
      </c>
    </row>
    <row r="24" spans="1:14" ht="22.5" customHeight="1" x14ac:dyDescent="0.35">
      <c r="A24" s="35" t="s">
        <v>25</v>
      </c>
      <c r="B24" s="28">
        <f>B4+B8+B14+B23+B18+B19</f>
        <v>236749.16999999998</v>
      </c>
      <c r="C24" s="28">
        <f t="shared" ref="C24:N24" si="6">C4+C8+C14+C23+C18+C19</f>
        <v>246750.7</v>
      </c>
      <c r="D24" s="28">
        <f t="shared" si="6"/>
        <v>401233.94</v>
      </c>
      <c r="E24" s="28">
        <f t="shared" si="6"/>
        <v>264042.55</v>
      </c>
      <c r="F24" s="28">
        <f t="shared" si="6"/>
        <v>242146.63000000003</v>
      </c>
      <c r="G24" s="28">
        <f t="shared" si="6"/>
        <v>222865.37999999998</v>
      </c>
      <c r="H24" s="28">
        <f t="shared" si="6"/>
        <v>233684.57</v>
      </c>
      <c r="I24" s="28">
        <f t="shared" si="6"/>
        <v>251712.38000000003</v>
      </c>
      <c r="J24" s="28">
        <f t="shared" si="6"/>
        <v>225343.22000000003</v>
      </c>
      <c r="K24" s="28">
        <f t="shared" si="6"/>
        <v>498269.16000000003</v>
      </c>
      <c r="L24" s="28">
        <f t="shared" si="6"/>
        <v>364420.02</v>
      </c>
      <c r="M24" s="28">
        <f t="shared" si="6"/>
        <v>325698.7</v>
      </c>
      <c r="N24" s="28">
        <f t="shared" si="6"/>
        <v>3512916.4200000004</v>
      </c>
    </row>
    <row r="25" spans="1:14" ht="15.75" x14ac:dyDescent="0.25">
      <c r="A25" s="102" t="s">
        <v>61</v>
      </c>
      <c r="B25" s="102"/>
      <c r="C25" s="102"/>
      <c r="D25" s="36"/>
      <c r="E25" s="36"/>
      <c r="F25" s="36"/>
      <c r="G25" s="49"/>
      <c r="H25" s="36"/>
      <c r="I25" s="36"/>
      <c r="J25" s="36"/>
      <c r="K25" s="36"/>
      <c r="L25" s="103" t="s">
        <v>29</v>
      </c>
      <c r="M25" s="103"/>
      <c r="N25" s="103"/>
    </row>
    <row r="26" spans="1:14" ht="15.75" x14ac:dyDescent="0.25">
      <c r="A26" s="3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5.75" x14ac:dyDescent="0.25">
      <c r="A27" s="102" t="s">
        <v>27</v>
      </c>
      <c r="B27" s="102"/>
      <c r="C27" s="102"/>
      <c r="D27" s="36"/>
      <c r="E27" s="36"/>
      <c r="F27" s="36"/>
      <c r="G27" s="36"/>
      <c r="H27" s="36"/>
      <c r="I27" s="36"/>
      <c r="J27" s="36"/>
      <c r="K27" s="36"/>
      <c r="L27" s="103" t="s">
        <v>33</v>
      </c>
      <c r="M27" s="103"/>
      <c r="N27" s="10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1" sqref="C2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2" t="s">
        <v>41</v>
      </c>
      <c r="B4" s="52" t="s">
        <v>41</v>
      </c>
      <c r="C4" s="52"/>
      <c r="D4" s="52" t="s">
        <v>42</v>
      </c>
      <c r="E4" s="52" t="s">
        <v>43</v>
      </c>
    </row>
    <row r="5" spans="1:7" x14ac:dyDescent="0.25">
      <c r="A5" s="53" t="s">
        <v>44</v>
      </c>
      <c r="B5" s="53" t="s">
        <v>45</v>
      </c>
      <c r="C5" s="53" t="s">
        <v>46</v>
      </c>
      <c r="D5" s="53" t="s">
        <v>47</v>
      </c>
      <c r="E5" s="53" t="s">
        <v>48</v>
      </c>
    </row>
    <row r="6" spans="1:7" x14ac:dyDescent="0.25">
      <c r="A6" s="39"/>
      <c r="B6" s="39"/>
      <c r="C6" s="54"/>
      <c r="D6" s="55"/>
      <c r="E6" s="39"/>
    </row>
    <row r="7" spans="1:7" x14ac:dyDescent="0.25">
      <c r="A7" s="39"/>
      <c r="B7" s="39"/>
      <c r="C7" s="54"/>
      <c r="D7" s="55"/>
      <c r="E7" s="56"/>
    </row>
    <row r="8" spans="1:7" x14ac:dyDescent="0.25">
      <c r="A8" s="39"/>
      <c r="B8" s="39"/>
      <c r="C8" s="54"/>
      <c r="D8" s="55"/>
      <c r="E8" s="39"/>
    </row>
    <row r="9" spans="1:7" x14ac:dyDescent="0.25">
      <c r="A9" s="39"/>
      <c r="B9" s="39"/>
      <c r="C9" s="54"/>
      <c r="D9" s="55"/>
      <c r="E9" s="39"/>
    </row>
    <row r="10" spans="1:7" x14ac:dyDescent="0.25">
      <c r="A10" s="39"/>
      <c r="B10" s="39"/>
      <c r="C10" s="54"/>
      <c r="D10" s="55"/>
      <c r="E10" s="39"/>
    </row>
    <row r="11" spans="1:7" x14ac:dyDescent="0.25">
      <c r="A11" s="39"/>
      <c r="B11" s="39"/>
      <c r="C11" s="54"/>
      <c r="D11" s="55"/>
      <c r="E11" s="39"/>
    </row>
    <row r="12" spans="1:7" x14ac:dyDescent="0.25">
      <c r="A12" s="39"/>
      <c r="B12" s="39"/>
      <c r="C12" s="54"/>
      <c r="D12" s="55"/>
      <c r="E12" s="39"/>
    </row>
    <row r="13" spans="1:7" x14ac:dyDescent="0.25">
      <c r="A13" s="39"/>
      <c r="B13" s="39"/>
      <c r="C13" s="54"/>
      <c r="D13" s="55"/>
      <c r="E13" s="39"/>
    </row>
    <row r="14" spans="1:7" x14ac:dyDescent="0.25">
      <c r="A14" s="39"/>
      <c r="B14" s="39"/>
      <c r="C14" s="54"/>
      <c r="D14" s="55"/>
      <c r="E14" s="39"/>
    </row>
    <row r="15" spans="1:7" x14ac:dyDescent="0.25">
      <c r="A15" s="39"/>
      <c r="B15" s="39"/>
      <c r="C15" s="54"/>
      <c r="D15" s="55"/>
      <c r="E15" s="39"/>
    </row>
    <row r="16" spans="1:7" x14ac:dyDescent="0.25">
      <c r="A16" s="39"/>
      <c r="B16" s="39"/>
      <c r="C16" s="54"/>
      <c r="D16" s="55"/>
      <c r="E16" s="39"/>
    </row>
    <row r="17" spans="1:5" x14ac:dyDescent="0.25">
      <c r="A17" s="39"/>
      <c r="B17" s="39"/>
      <c r="C17" s="54"/>
      <c r="D17" s="55"/>
      <c r="E17" s="39"/>
    </row>
    <row r="18" spans="1:5" x14ac:dyDescent="0.25">
      <c r="A18" s="39"/>
      <c r="B18" s="39"/>
      <c r="C18" s="54"/>
      <c r="D18" s="55"/>
      <c r="E18" s="39"/>
    </row>
    <row r="19" spans="1:5" x14ac:dyDescent="0.25">
      <c r="A19" s="39"/>
      <c r="B19" s="39"/>
      <c r="C19" s="54"/>
      <c r="D19" s="39"/>
      <c r="E19" s="39"/>
    </row>
    <row r="20" spans="1:5" x14ac:dyDescent="0.25">
      <c r="A20" s="39"/>
      <c r="B20" s="39"/>
      <c r="C20" s="54"/>
      <c r="D20" s="39"/>
      <c r="E20" s="39"/>
    </row>
    <row r="21" spans="1:5" x14ac:dyDescent="0.25">
      <c r="A21" s="39"/>
      <c r="B21" s="39"/>
      <c r="C21" s="54"/>
      <c r="D21" s="39"/>
      <c r="E21" s="39"/>
    </row>
    <row r="22" spans="1:5" x14ac:dyDescent="0.25">
      <c r="A22" s="39"/>
      <c r="B22" s="39"/>
      <c r="C22" s="54"/>
      <c r="D22" s="39"/>
      <c r="E22" s="39"/>
    </row>
    <row r="23" spans="1:5" x14ac:dyDescent="0.25">
      <c r="A23" s="39"/>
      <c r="B23" s="39"/>
      <c r="C23" s="54"/>
      <c r="D23" s="39"/>
      <c r="E23" s="39"/>
    </row>
    <row r="24" spans="1:5" x14ac:dyDescent="0.25">
      <c r="A24" s="39"/>
      <c r="B24" s="39"/>
      <c r="C24" s="54"/>
      <c r="D24" s="39"/>
      <c r="E24" s="39"/>
    </row>
    <row r="25" spans="1:5" x14ac:dyDescent="0.25">
      <c r="A25" s="39"/>
      <c r="B25" s="39"/>
      <c r="C25" s="54"/>
      <c r="D25" s="39"/>
      <c r="E25" s="39"/>
    </row>
    <row r="26" spans="1:5" x14ac:dyDescent="0.25">
      <c r="A26" s="39"/>
      <c r="B26" s="39"/>
      <c r="C26" s="54"/>
      <c r="D26" s="39"/>
      <c r="E26" s="39"/>
    </row>
    <row r="27" spans="1:5" x14ac:dyDescent="0.25">
      <c r="A27" s="39"/>
      <c r="B27" s="39"/>
      <c r="C27" s="54"/>
      <c r="D27" s="39"/>
      <c r="E27" s="39"/>
    </row>
    <row r="28" spans="1:5" x14ac:dyDescent="0.25">
      <c r="A28" s="39"/>
      <c r="B28" s="39"/>
      <c r="C28" s="54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4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4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4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4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31" sqref="D31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98" t="s">
        <v>63</v>
      </c>
      <c r="C1" s="98"/>
      <c r="D1" s="98"/>
    </row>
    <row r="2" spans="1:4" ht="15.75" x14ac:dyDescent="0.25">
      <c r="A2" s="6"/>
      <c r="B2" s="100" t="s">
        <v>57</v>
      </c>
      <c r="C2" s="100"/>
      <c r="D2" s="100"/>
    </row>
    <row r="3" spans="1:4" ht="15.75" x14ac:dyDescent="0.25">
      <c r="A3" s="6"/>
      <c r="B3" s="98" t="s">
        <v>49</v>
      </c>
      <c r="C3" s="98"/>
      <c r="D3" s="98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2</v>
      </c>
      <c r="C5" s="10"/>
      <c r="D5" s="10"/>
    </row>
    <row r="6" spans="1:4" ht="30" x14ac:dyDescent="0.25">
      <c r="A6" s="38">
        <v>1</v>
      </c>
      <c r="B6" s="13" t="s">
        <v>71</v>
      </c>
      <c r="C6" s="45">
        <v>820</v>
      </c>
      <c r="D6" s="3">
        <f>C6</f>
        <v>820</v>
      </c>
    </row>
    <row r="7" spans="1:4" x14ac:dyDescent="0.25">
      <c r="A7" s="40"/>
      <c r="B7" s="3" t="s">
        <v>7</v>
      </c>
      <c r="C7" s="69"/>
      <c r="D7" s="14"/>
    </row>
    <row r="8" spans="1:4" x14ac:dyDescent="0.25">
      <c r="A8" s="15">
        <v>1</v>
      </c>
      <c r="B8" s="38" t="s">
        <v>91</v>
      </c>
      <c r="C8" s="18">
        <v>8000</v>
      </c>
      <c r="D8" s="57">
        <f>C8+D6</f>
        <v>8820</v>
      </c>
    </row>
    <row r="9" spans="1:4" x14ac:dyDescent="0.25">
      <c r="A9" s="39"/>
      <c r="B9" s="96" t="s">
        <v>8</v>
      </c>
      <c r="C9" s="40"/>
      <c r="D9" s="14"/>
    </row>
    <row r="10" spans="1:4" x14ac:dyDescent="0.25">
      <c r="A10" s="59">
        <v>1</v>
      </c>
      <c r="B10" s="63" t="s">
        <v>95</v>
      </c>
      <c r="C10" s="60">
        <v>1234</v>
      </c>
      <c r="D10" s="61"/>
    </row>
    <row r="11" spans="1:4" x14ac:dyDescent="0.25">
      <c r="A11" s="40">
        <v>2</v>
      </c>
      <c r="B11" s="38" t="s">
        <v>96</v>
      </c>
      <c r="C11" s="40">
        <v>1159</v>
      </c>
      <c r="D11" s="14"/>
    </row>
    <row r="12" spans="1:4" x14ac:dyDescent="0.25">
      <c r="A12" s="15">
        <v>3</v>
      </c>
      <c r="B12" s="40" t="s">
        <v>97</v>
      </c>
      <c r="C12" s="15">
        <v>2987</v>
      </c>
      <c r="D12" s="14"/>
    </row>
    <row r="13" spans="1:4" x14ac:dyDescent="0.25">
      <c r="A13" s="15">
        <v>4</v>
      </c>
      <c r="B13" s="40" t="s">
        <v>98</v>
      </c>
      <c r="C13" s="40">
        <v>4250</v>
      </c>
      <c r="D13" s="14"/>
    </row>
    <row r="14" spans="1:4" x14ac:dyDescent="0.25">
      <c r="A14" s="15"/>
      <c r="B14" s="14" t="s">
        <v>94</v>
      </c>
      <c r="C14" s="14">
        <f>SUM(C10:C13)</f>
        <v>9630</v>
      </c>
      <c r="D14" s="14">
        <f>C14+D8</f>
        <v>18450</v>
      </c>
    </row>
    <row r="15" spans="1:4" x14ac:dyDescent="0.25">
      <c r="A15" s="15"/>
      <c r="B15" s="14" t="s">
        <v>9</v>
      </c>
      <c r="C15" s="15"/>
      <c r="D15" s="14"/>
    </row>
    <row r="16" spans="1:4" x14ac:dyDescent="0.25">
      <c r="A16" s="40">
        <v>1</v>
      </c>
      <c r="B16" s="41" t="s">
        <v>107</v>
      </c>
      <c r="C16" s="40">
        <v>440</v>
      </c>
      <c r="D16" s="14">
        <f>C16+D14</f>
        <v>18890</v>
      </c>
    </row>
    <row r="17" spans="1:4" x14ac:dyDescent="0.25">
      <c r="A17" s="15"/>
      <c r="B17" s="14" t="s">
        <v>10</v>
      </c>
      <c r="C17" s="14"/>
      <c r="D17" s="14"/>
    </row>
    <row r="18" spans="1:4" x14ac:dyDescent="0.25">
      <c r="A18" s="15">
        <v>1</v>
      </c>
      <c r="B18" s="40" t="s">
        <v>112</v>
      </c>
      <c r="C18" s="40">
        <v>788</v>
      </c>
      <c r="D18" s="14"/>
    </row>
    <row r="19" spans="1:4" x14ac:dyDescent="0.25">
      <c r="A19" s="15">
        <v>2</v>
      </c>
      <c r="B19" s="15" t="s">
        <v>113</v>
      </c>
      <c r="C19" s="40">
        <v>4080</v>
      </c>
      <c r="D19" s="14"/>
    </row>
    <row r="20" spans="1:4" x14ac:dyDescent="0.25">
      <c r="A20" s="40">
        <v>3</v>
      </c>
      <c r="B20" s="22" t="s">
        <v>114</v>
      </c>
      <c r="C20" s="40">
        <v>1188</v>
      </c>
      <c r="D20" s="14"/>
    </row>
    <row r="21" spans="1:4" x14ac:dyDescent="0.25">
      <c r="A21" s="40">
        <v>4</v>
      </c>
      <c r="B21" s="13" t="s">
        <v>115</v>
      </c>
      <c r="C21" s="40">
        <v>1262</v>
      </c>
      <c r="D21" s="14"/>
    </row>
    <row r="22" spans="1:4" x14ac:dyDescent="0.25">
      <c r="A22" s="40"/>
      <c r="B22" s="14" t="s">
        <v>109</v>
      </c>
      <c r="C22" s="14">
        <f>SUM(C18:C21)</f>
        <v>7318</v>
      </c>
      <c r="D22" s="14">
        <f>C22+D16</f>
        <v>26208</v>
      </c>
    </row>
    <row r="23" spans="1:4" x14ac:dyDescent="0.25">
      <c r="A23" s="40"/>
      <c r="B23" s="23" t="s">
        <v>11</v>
      </c>
      <c r="C23" s="40"/>
      <c r="D23" s="14"/>
    </row>
    <row r="24" spans="1:4" x14ac:dyDescent="0.25">
      <c r="A24" s="40">
        <v>1</v>
      </c>
      <c r="B24" s="25" t="s">
        <v>113</v>
      </c>
      <c r="C24" s="40">
        <v>9504</v>
      </c>
      <c r="D24" s="14">
        <f>C24+D22</f>
        <v>35712</v>
      </c>
    </row>
    <row r="25" spans="1:4" x14ac:dyDescent="0.25">
      <c r="A25" s="40"/>
      <c r="B25" s="23" t="s">
        <v>15</v>
      </c>
      <c r="C25" s="40"/>
      <c r="D25" s="14"/>
    </row>
    <row r="26" spans="1:4" x14ac:dyDescent="0.25">
      <c r="A26" s="40">
        <v>1</v>
      </c>
      <c r="B26" s="25" t="s">
        <v>146</v>
      </c>
      <c r="C26" s="40">
        <v>11500</v>
      </c>
      <c r="D26" s="14"/>
    </row>
    <row r="27" spans="1:4" x14ac:dyDescent="0.25">
      <c r="A27" s="40">
        <v>2</v>
      </c>
      <c r="B27" s="25" t="s">
        <v>147</v>
      </c>
      <c r="C27" s="40">
        <v>8186</v>
      </c>
      <c r="D27" s="14"/>
    </row>
    <row r="28" spans="1:4" ht="30" x14ac:dyDescent="0.25">
      <c r="A28" s="40">
        <v>3</v>
      </c>
      <c r="B28" s="22" t="s">
        <v>148</v>
      </c>
      <c r="C28" s="40">
        <v>26400</v>
      </c>
      <c r="D28" s="14"/>
    </row>
    <row r="29" spans="1:4" x14ac:dyDescent="0.25">
      <c r="A29" s="40">
        <v>4</v>
      </c>
      <c r="B29" s="24" t="s">
        <v>149</v>
      </c>
      <c r="C29" s="40">
        <v>2000</v>
      </c>
      <c r="D29" s="14"/>
    </row>
    <row r="30" spans="1:4" x14ac:dyDescent="0.25">
      <c r="A30" s="40"/>
      <c r="B30" s="31" t="s">
        <v>138</v>
      </c>
      <c r="C30" s="14">
        <f>SUM(C26:C29)</f>
        <v>48086</v>
      </c>
      <c r="D30" s="14">
        <f>C30+D24</f>
        <v>83798</v>
      </c>
    </row>
    <row r="31" spans="1:4" x14ac:dyDescent="0.25">
      <c r="A31" s="40"/>
      <c r="B31" s="31"/>
      <c r="C31" s="40"/>
      <c r="D31" s="14"/>
    </row>
    <row r="32" spans="1:4" x14ac:dyDescent="0.25">
      <c r="A32" s="40"/>
      <c r="B32" s="22"/>
      <c r="C32" s="14"/>
      <c r="D32" s="14"/>
    </row>
    <row r="33" spans="1:4" x14ac:dyDescent="0.25">
      <c r="A33" s="40"/>
      <c r="B33" s="31"/>
      <c r="C33" s="40"/>
      <c r="D33" s="14"/>
    </row>
    <row r="34" spans="1:4" x14ac:dyDescent="0.25">
      <c r="A34" s="40"/>
      <c r="B34" s="22"/>
      <c r="C34" s="40"/>
      <c r="D34" s="14"/>
    </row>
    <row r="35" spans="1:4" x14ac:dyDescent="0.25">
      <c r="A35" s="40"/>
      <c r="B35" s="22"/>
      <c r="C35" s="40"/>
      <c r="D35" s="14"/>
    </row>
    <row r="36" spans="1:4" x14ac:dyDescent="0.25">
      <c r="A36" s="40"/>
      <c r="B36" s="31"/>
      <c r="C36" s="14"/>
      <c r="D36" s="14"/>
    </row>
    <row r="37" spans="1:4" x14ac:dyDescent="0.25">
      <c r="A37" s="40"/>
      <c r="B37" s="22"/>
      <c r="C37" s="40"/>
      <c r="D37" s="14"/>
    </row>
    <row r="38" spans="1:4" x14ac:dyDescent="0.25">
      <c r="A38" s="40"/>
      <c r="B38" s="32"/>
      <c r="C38" s="40"/>
      <c r="D38" s="14"/>
    </row>
    <row r="39" spans="1:4" x14ac:dyDescent="0.25">
      <c r="A39" s="15"/>
      <c r="B39" s="22"/>
      <c r="C39" s="15"/>
      <c r="D39" s="15"/>
    </row>
    <row r="40" spans="1:4" x14ac:dyDescent="0.25">
      <c r="A40" s="15"/>
      <c r="B40" s="38"/>
      <c r="C40" s="40"/>
      <c r="D40" s="14"/>
    </row>
    <row r="41" spans="1:4" x14ac:dyDescent="0.25">
      <c r="A41" s="15"/>
      <c r="B41" s="23"/>
      <c r="C41" s="14"/>
      <c r="D4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2017-06-22T09:09:58Z</cp:lastPrinted>
  <dcterms:created xsi:type="dcterms:W3CDTF">2011-07-25T05:21:17Z</dcterms:created>
  <dcterms:modified xsi:type="dcterms:W3CDTF">2022-01-25T07:40:32Z</dcterms:modified>
</cp:coreProperties>
</file>