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8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9" i="9" l="1"/>
  <c r="C29" i="9"/>
  <c r="M18" i="5"/>
  <c r="D14" i="3" l="1"/>
  <c r="D68" i="2"/>
  <c r="C68" i="2"/>
  <c r="D57" i="1"/>
  <c r="C57" i="1"/>
  <c r="D25" i="9" l="1"/>
  <c r="C25" i="9"/>
  <c r="D8" i="4"/>
  <c r="D6" i="4"/>
  <c r="D12" i="3"/>
  <c r="D25" i="6"/>
  <c r="C25" i="6"/>
  <c r="D63" i="2"/>
  <c r="C63" i="2"/>
  <c r="D53" i="1"/>
  <c r="C53" i="1"/>
  <c r="D21" i="9" l="1"/>
  <c r="D10" i="3"/>
  <c r="C10" i="3"/>
  <c r="D6" i="7"/>
  <c r="D21" i="6"/>
  <c r="C21" i="6"/>
  <c r="D58" i="2"/>
  <c r="C58" i="2"/>
  <c r="D49" i="1"/>
  <c r="C49" i="1"/>
  <c r="H24" i="5" l="1"/>
  <c r="H8" i="5"/>
  <c r="N18" i="5"/>
  <c r="D19" i="9"/>
  <c r="C19" i="9" l="1"/>
  <c r="D16" i="6"/>
  <c r="C16" i="6"/>
  <c r="D53" i="2"/>
  <c r="C53" i="2"/>
  <c r="D44" i="1"/>
  <c r="C44" i="1"/>
  <c r="D14" i="9"/>
  <c r="D6" i="3" l="1"/>
  <c r="C45" i="2"/>
  <c r="C39" i="1" l="1"/>
  <c r="C12" i="9" l="1"/>
  <c r="C41" i="2"/>
  <c r="C35" i="1"/>
  <c r="C37" i="2" l="1"/>
  <c r="C30" i="1"/>
  <c r="C10" i="9" l="1"/>
  <c r="C33" i="2"/>
  <c r="C26" i="1"/>
  <c r="C27" i="2" l="1"/>
  <c r="C20" i="1"/>
  <c r="C22" i="2"/>
  <c r="C16" i="1"/>
  <c r="C17" i="2" l="1"/>
  <c r="C12" i="1"/>
  <c r="D6" i="9" l="1"/>
  <c r="D10" i="9" s="1"/>
  <c r="D12" i="9" s="1"/>
  <c r="D6" i="6"/>
  <c r="D8" i="6" s="1"/>
  <c r="D10" i="6" s="1"/>
  <c r="C13" i="2"/>
  <c r="D13" i="2" s="1"/>
  <c r="D17" i="2" s="1"/>
  <c r="D22" i="2" s="1"/>
  <c r="D27" i="2" s="1"/>
  <c r="D33" i="2" s="1"/>
  <c r="D37" i="2" s="1"/>
  <c r="D41" i="2" s="1"/>
  <c r="D45" i="2" s="1"/>
  <c r="D8" i="1"/>
  <c r="D12" i="1" s="1"/>
  <c r="D16" i="1" s="1"/>
  <c r="D20" i="1" s="1"/>
  <c r="D26" i="1" s="1"/>
  <c r="D30" i="1" s="1"/>
  <c r="D35" i="1" s="1"/>
  <c r="D39" i="1" s="1"/>
  <c r="C8" i="1"/>
  <c r="M4" i="5" l="1"/>
  <c r="L4" i="5"/>
  <c r="K4" i="5"/>
  <c r="J4" i="5"/>
  <c r="I4" i="5"/>
  <c r="H4" i="5"/>
  <c r="G4" i="5"/>
  <c r="F4" i="5"/>
  <c r="E4" i="5"/>
  <c r="D4" i="5"/>
  <c r="C4" i="5"/>
  <c r="B4" i="5"/>
  <c r="B19" i="5"/>
  <c r="N22" i="5"/>
  <c r="N21" i="5"/>
  <c r="M19" i="5"/>
  <c r="L19" i="5"/>
  <c r="K19" i="5"/>
  <c r="J19" i="5"/>
  <c r="I19" i="5"/>
  <c r="H19" i="5"/>
  <c r="G19" i="5"/>
  <c r="F19" i="5"/>
  <c r="E19" i="5"/>
  <c r="D19" i="5"/>
  <c r="C19" i="5"/>
  <c r="N17" i="5"/>
  <c r="N7" i="5"/>
  <c r="N12" i="5"/>
  <c r="N11" i="5"/>
  <c r="M8" i="5"/>
  <c r="L8" i="5"/>
  <c r="K8" i="5"/>
  <c r="J8" i="5"/>
  <c r="I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M24" i="5" l="1"/>
  <c r="I24" i="5"/>
  <c r="L24" i="5"/>
  <c r="G24" i="5"/>
  <c r="K24" i="5"/>
  <c r="B24" i="5"/>
  <c r="J24" i="5"/>
  <c r="F24" i="5"/>
  <c r="E24" i="5"/>
  <c r="D24" i="5"/>
  <c r="C24" i="5"/>
  <c r="N20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<sst xmlns="http://schemas.openxmlformats.org/spreadsheetml/2006/main" count="273" uniqueCount="129">
  <si>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</si>
  <si>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</si>
  <si>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</si>
  <si>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</si>
  <si>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</si>
  <si>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</si>
  <si>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</si>
  <si>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</si>
  <si>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</si>
  <si>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</si>
  <si>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</si>
  <si>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</si>
  <si>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</si>
  <si>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</si>
  <si>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</si>
  <si>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</si>
  <si>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</si>
  <si>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</si>
  <si>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</si>
  <si>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</si>
  <si>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</si>
  <si>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</si>
  <si>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</si>
  <si>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</si>
  <si>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</si>
  <si>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</si>
  <si>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</si>
  <si>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</si>
  <si>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</si>
  <si>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</si>
  <si>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</si>
  <si>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</si>
  <si>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</si>
  <si>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</si>
  <si>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</si>
  <si>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</si>
  <si>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</si>
  <si>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</si>
  <si>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</si>
  <si>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</si>
  <si>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</si>
  <si>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</si>
  <si>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</si>
  <si>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</si>
  <si>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</si>
  <si>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</si>
  <si>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</si>
  <si>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</si>
  <si>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</si>
  <si>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</si>
  <si>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</si>
  <si>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Сосновая,49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</si>
  <si>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</si>
  <si>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</si>
  <si>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</si>
  <si>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</si>
  <si>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</si>
  <si>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</si>
  <si>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</si>
  <si>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</si>
  <si>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Техническое обслуживание видеонаблюдения</t>
  </si>
  <si>
    <t>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</si>
  <si>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</si>
  <si>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</si>
  <si>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</si>
  <si>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</si>
  <si>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Прикрутили коврик в подъезде</t>
  </si>
  <si>
    <t>Закрыли дверь в подвале</t>
  </si>
  <si>
    <t>Очистка козырьков 2шт Подъезд №1,2</t>
  </si>
  <si>
    <t>Очистка балконных козырьков и парапедов от снега</t>
  </si>
  <si>
    <t>Ремонт входной двери. Подъезд №1,2</t>
  </si>
  <si>
    <t>Лицевой счёт 2021г</t>
  </si>
  <si>
    <t>Установка елки (за декабрь)</t>
  </si>
  <si>
    <t xml:space="preserve">Вкрутили лампочки на гирлянде </t>
  </si>
  <si>
    <t>Итого за февраль</t>
  </si>
  <si>
    <t>Замена ОДПУ ХВС. Ремонт двери входа в подвал</t>
  </si>
  <si>
    <t>Итого за март</t>
  </si>
  <si>
    <t>Ремонт входной двери. Подъезд №1. Замена почтовых замков 15 шт</t>
  </si>
  <si>
    <t>Ревизия щитка на площадке Квартира №106</t>
  </si>
  <si>
    <t>Итого за апрель</t>
  </si>
  <si>
    <t>Замазка напольных швов около лифта, где нет плитки</t>
  </si>
  <si>
    <t>Демонтаж неимправного сгона трубы отопления в подвале подъезда №2</t>
  </si>
  <si>
    <t>Замена лопнувшего соединения в насосной ХВС</t>
  </si>
  <si>
    <t>Итого за май</t>
  </si>
  <si>
    <t>Открытие и закрытие окон для мытья</t>
  </si>
  <si>
    <t>Установка стыкоперекрывающего профиля в лифтах</t>
  </si>
  <si>
    <t>Обход подъездов на предмет освещения. Замена лампочек</t>
  </si>
  <si>
    <t>Покраска бордюр</t>
  </si>
  <si>
    <t>Покраска ограждений под мусорные баки</t>
  </si>
  <si>
    <t>Итого за июнь</t>
  </si>
  <si>
    <t>Промывка системы теплоснабжения</t>
  </si>
  <si>
    <t>Итого за июль</t>
  </si>
  <si>
    <t>Скос травы на придомовой территории</t>
  </si>
  <si>
    <t>Итого за август</t>
  </si>
  <si>
    <t>Частичный ремонт подъездных козырьков Подъезд №1,2</t>
  </si>
  <si>
    <t>Ремонт канализационной трубы в подвале Подъезд №1</t>
  </si>
  <si>
    <t>Итого за сентябрь</t>
  </si>
  <si>
    <t>Приварили проушаны на решетке выхода на чердак и повесили замок Подъезд №2</t>
  </si>
  <si>
    <t>Ремонт тамбурной крыши Подъезд №1</t>
  </si>
  <si>
    <t>Частичный ремонт крыльца, укладка плитки. Кладка плитки на 6ом этаже Подъезд №2</t>
  </si>
  <si>
    <t>Наклейка Вас обслуживает</t>
  </si>
  <si>
    <t>Замена светильников Онлайт 12 шт Подъезд №1</t>
  </si>
  <si>
    <t>Замена светильников Онлайт 6 шт Подъезд №1</t>
  </si>
  <si>
    <t>Замена светильников Онлайт 5 шт Подъезд №2</t>
  </si>
  <si>
    <t>Замена светильников Онлайт 4 шт Подъезд №4 шт</t>
  </si>
  <si>
    <t>Покраска контейнерной площадки</t>
  </si>
  <si>
    <t>Выданы жильцам материалы для нужд дома</t>
  </si>
  <si>
    <t>Ремонт канализационной трубы в Подъезд №2</t>
  </si>
  <si>
    <t>Итого за октябрь</t>
  </si>
  <si>
    <t>Технический осмотр подъездного освещения</t>
  </si>
  <si>
    <t>Крепление светильников Подъезд №1,2</t>
  </si>
  <si>
    <t>Замена светильника онлайт Подъезд №1</t>
  </si>
  <si>
    <t>Установка светильников Онлайт 9шт</t>
  </si>
  <si>
    <t>Установка ливневой канализации</t>
  </si>
  <si>
    <t>Ремонт подъездов (материалы выданы ранее)</t>
  </si>
  <si>
    <t>Дезинсекция</t>
  </si>
  <si>
    <t>Итого за ноябрь</t>
  </si>
  <si>
    <t>Укладка противоскользящих ковриков в тамбурах</t>
  </si>
  <si>
    <t xml:space="preserve">Замена прожектора </t>
  </si>
  <si>
    <t xml:space="preserve">Автовышка 1час </t>
  </si>
  <si>
    <t>Устранение протекания примыкание кровли балкона Квартира №137,138</t>
  </si>
  <si>
    <t>Замена насосов отопления</t>
  </si>
  <si>
    <t>Дезинсекция и дератизация</t>
  </si>
  <si>
    <t>Посыпка дорог песком</t>
  </si>
  <si>
    <t>Итого за декабрь</t>
  </si>
  <si>
    <t>Очистка козырьков от снега</t>
  </si>
  <si>
    <t>Ремонт входной подъездной двери ПВХ Подъезд №2</t>
  </si>
  <si>
    <t>Приобретение новогодней елки</t>
  </si>
  <si>
    <t>Проведение праздника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</si>
</sst>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1" fillId="0" borderId="7" xfId="0" applyFont="1" applyBorder="1"/>
    <xf numFmtId="0" fontId="7" fillId="0" borderId="1" xfId="0" applyFont="1" applyBorder="1" applyAlignment="1">
      <alignment wrapText="1"/>
    </xf>
    <xf numFmtId="2" fontId="6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2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6" workbookViewId="0">
      <selection activeCell="D58" sqref="D5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6" t="s">
        <v>63</v>
      </c>
      <c r="C1" s="86"/>
      <c r="D1" s="86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5" t="s">
        <v>4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2"/>
      <c r="B5" s="73" t="s">
        <v>2</v>
      </c>
      <c r="C5" s="72"/>
      <c r="D5" s="72"/>
      <c r="E5" s="1"/>
      <c r="F5" s="1"/>
      <c r="G5" s="1"/>
      <c r="H5" s="1"/>
    </row>
    <row r="6" spans="1:8" ht="30" x14ac:dyDescent="0.25">
      <c r="A6" s="74">
        <v>1</v>
      </c>
      <c r="B6" s="74" t="s">
        <v>57</v>
      </c>
      <c r="C6" s="74">
        <v>1223.92</v>
      </c>
      <c r="D6" s="73"/>
      <c r="E6" s="6"/>
      <c r="F6" s="1"/>
    </row>
    <row r="7" spans="1:8" ht="60" x14ac:dyDescent="0.25">
      <c r="A7" s="74">
        <v>2</v>
      </c>
      <c r="B7" s="74" t="s">
        <v>64</v>
      </c>
      <c r="C7" s="74">
        <v>935</v>
      </c>
      <c r="D7" s="74"/>
      <c r="E7" s="6"/>
      <c r="F7" s="1"/>
    </row>
    <row r="8" spans="1:8" x14ac:dyDescent="0.25">
      <c r="A8" s="74"/>
      <c r="B8" s="73" t="s">
        <v>65</v>
      </c>
      <c r="C8" s="74">
        <f>SUM(C6:C7)</f>
        <v>2158.92</v>
      </c>
      <c r="D8" s="73">
        <f>C8</f>
        <v>2158.92</v>
      </c>
      <c r="E8" s="6"/>
      <c r="F8" s="1"/>
    </row>
    <row r="9" spans="1:8" x14ac:dyDescent="0.25">
      <c r="A9" s="72"/>
      <c r="B9" s="73" t="s">
        <v>5</v>
      </c>
      <c r="C9" s="72"/>
      <c r="D9" s="72"/>
      <c r="E9" s="6"/>
      <c r="F9" s="1"/>
    </row>
    <row r="10" spans="1:8" ht="30" x14ac:dyDescent="0.25">
      <c r="A10" s="74">
        <v>1</v>
      </c>
      <c r="B10" s="74" t="s">
        <v>57</v>
      </c>
      <c r="C10" s="74">
        <v>1223.92</v>
      </c>
      <c r="D10" s="73"/>
      <c r="E10" s="6"/>
      <c r="F10" s="1"/>
    </row>
    <row r="11" spans="1:8" s="5" customFormat="1" ht="60" x14ac:dyDescent="0.25">
      <c r="A11" s="74">
        <v>2</v>
      </c>
      <c r="B11" s="74" t="s">
        <v>64</v>
      </c>
      <c r="C11" s="74">
        <v>935</v>
      </c>
      <c r="D11" s="73"/>
      <c r="E11" s="11"/>
      <c r="F11" s="4"/>
    </row>
    <row r="12" spans="1:8" s="5" customFormat="1" x14ac:dyDescent="0.25">
      <c r="A12" s="74"/>
      <c r="B12" s="73" t="s">
        <v>74</v>
      </c>
      <c r="C12" s="74">
        <f>SUM(C10:C11)</f>
        <v>2158.92</v>
      </c>
      <c r="D12" s="73">
        <f>C12+D8</f>
        <v>4317.84</v>
      </c>
      <c r="E12" s="4"/>
      <c r="F12" s="4"/>
    </row>
    <row r="13" spans="1:8" s="5" customFormat="1" x14ac:dyDescent="0.25">
      <c r="A13" s="74"/>
      <c r="B13" s="73" t="s">
        <v>3</v>
      </c>
      <c r="C13" s="74"/>
      <c r="D13" s="73"/>
      <c r="E13" s="4"/>
      <c r="F13" s="4"/>
    </row>
    <row r="14" spans="1:8" s="5" customFormat="1" ht="30" x14ac:dyDescent="0.25">
      <c r="A14" s="74">
        <v>1</v>
      </c>
      <c r="B14" s="74" t="s">
        <v>57</v>
      </c>
      <c r="C14" s="74">
        <v>1223.92</v>
      </c>
      <c r="D14" s="73"/>
      <c r="E14" s="4"/>
      <c r="F14" s="4"/>
    </row>
    <row r="15" spans="1:8" s="5" customFormat="1" ht="60" x14ac:dyDescent="0.25">
      <c r="A15" s="74">
        <v>2</v>
      </c>
      <c r="B15" s="74" t="s">
        <v>64</v>
      </c>
      <c r="C15" s="74">
        <v>935</v>
      </c>
      <c r="D15" s="73"/>
      <c r="E15" s="4"/>
      <c r="F15" s="4"/>
    </row>
    <row r="16" spans="1:8" x14ac:dyDescent="0.25">
      <c r="A16" s="74"/>
      <c r="B16" s="73" t="s">
        <v>76</v>
      </c>
      <c r="C16" s="73">
        <f>SUM(C14:C15)</f>
        <v>2158.92</v>
      </c>
      <c r="D16" s="73">
        <f>C16+D12</f>
        <v>6476.76</v>
      </c>
      <c r="E16" s="1"/>
      <c r="F16" s="1"/>
    </row>
    <row r="17" spans="1:6" x14ac:dyDescent="0.25">
      <c r="A17" s="74"/>
      <c r="B17" s="73" t="s">
        <v>7</v>
      </c>
      <c r="C17" s="74"/>
      <c r="D17" s="74"/>
      <c r="E17" s="1"/>
      <c r="F17" s="1"/>
    </row>
    <row r="18" spans="1:6" ht="30" x14ac:dyDescent="0.25">
      <c r="A18" s="74">
        <v>1</v>
      </c>
      <c r="B18" s="74" t="s">
        <v>57</v>
      </c>
      <c r="C18" s="74">
        <v>1223.92</v>
      </c>
      <c r="D18" s="73"/>
      <c r="E18" s="1"/>
      <c r="F18" s="1"/>
    </row>
    <row r="19" spans="1:6" ht="60" x14ac:dyDescent="0.25">
      <c r="A19" s="74">
        <v>2</v>
      </c>
      <c r="B19" s="74" t="s">
        <v>64</v>
      </c>
      <c r="C19" s="74">
        <v>935</v>
      </c>
      <c r="D19" s="74"/>
      <c r="E19" s="1"/>
      <c r="F19" s="1"/>
    </row>
    <row r="20" spans="1:6" x14ac:dyDescent="0.25">
      <c r="A20" s="74"/>
      <c r="B20" s="73" t="s">
        <v>79</v>
      </c>
      <c r="C20" s="73">
        <f>SUM(C18:C19)</f>
        <v>2158.92</v>
      </c>
      <c r="D20" s="73">
        <f>C20+D16</f>
        <v>8635.68</v>
      </c>
      <c r="E20" s="1"/>
      <c r="F20" s="1"/>
    </row>
    <row r="21" spans="1:6" s="5" customFormat="1" x14ac:dyDescent="0.25">
      <c r="A21" s="74"/>
      <c r="B21" s="73" t="s">
        <v>8</v>
      </c>
      <c r="C21" s="74"/>
      <c r="D21" s="74"/>
      <c r="E21" s="4"/>
      <c r="F21" s="4"/>
    </row>
    <row r="22" spans="1:6" s="5" customFormat="1" ht="30" x14ac:dyDescent="0.25">
      <c r="A22" s="74">
        <v>1</v>
      </c>
      <c r="B22" s="74" t="s">
        <v>57</v>
      </c>
      <c r="C22" s="74">
        <v>1223.92</v>
      </c>
      <c r="D22" s="73"/>
      <c r="E22" s="4"/>
      <c r="F22" s="4"/>
    </row>
    <row r="23" spans="1:6" s="5" customFormat="1" ht="60" x14ac:dyDescent="0.25">
      <c r="A23" s="74">
        <v>2</v>
      </c>
      <c r="B23" s="74" t="s">
        <v>64</v>
      </c>
      <c r="C23" s="74">
        <v>935</v>
      </c>
      <c r="D23" s="73"/>
      <c r="E23" s="4"/>
      <c r="F23" s="4"/>
    </row>
    <row r="24" spans="1:6" ht="30" x14ac:dyDescent="0.25">
      <c r="A24" s="74">
        <v>3</v>
      </c>
      <c r="B24" s="74" t="s">
        <v>81</v>
      </c>
      <c r="C24" s="74">
        <v>3943.75</v>
      </c>
      <c r="D24" s="73"/>
      <c r="E24" s="1"/>
      <c r="F24" s="1"/>
    </row>
    <row r="25" spans="1:6" x14ac:dyDescent="0.25">
      <c r="A25" s="74">
        <v>4</v>
      </c>
      <c r="B25" s="74" t="s">
        <v>82</v>
      </c>
      <c r="C25" s="74">
        <v>878</v>
      </c>
      <c r="D25" s="73"/>
      <c r="E25" s="1"/>
      <c r="F25" s="1"/>
    </row>
    <row r="26" spans="1:6" x14ac:dyDescent="0.25">
      <c r="A26" s="74"/>
      <c r="B26" s="73" t="s">
        <v>83</v>
      </c>
      <c r="C26" s="75">
        <f>SUM(C22:C25)</f>
        <v>6980.67</v>
      </c>
      <c r="D26" s="73">
        <f>C26+D20</f>
        <v>15616.35</v>
      </c>
      <c r="E26" s="1"/>
      <c r="F26" s="1"/>
    </row>
    <row r="27" spans="1:6" x14ac:dyDescent="0.25">
      <c r="A27" s="74"/>
      <c r="B27" s="73" t="s">
        <v>9</v>
      </c>
      <c r="C27" s="74"/>
      <c r="D27" s="73"/>
      <c r="E27" s="1"/>
      <c r="F27" s="1"/>
    </row>
    <row r="28" spans="1:6" ht="30" x14ac:dyDescent="0.25">
      <c r="A28" s="74">
        <v>1</v>
      </c>
      <c r="B28" s="74" t="s">
        <v>57</v>
      </c>
      <c r="C28" s="74">
        <v>1223.92</v>
      </c>
      <c r="D28" s="73"/>
      <c r="E28" s="1"/>
      <c r="F28" s="1"/>
    </row>
    <row r="29" spans="1:6" ht="60" x14ac:dyDescent="0.25">
      <c r="A29" s="74">
        <v>2</v>
      </c>
      <c r="B29" s="74" t="s">
        <v>64</v>
      </c>
      <c r="C29" s="74">
        <v>935</v>
      </c>
      <c r="D29" s="73"/>
      <c r="E29" s="1"/>
      <c r="F29" s="1"/>
    </row>
    <row r="30" spans="1:6" x14ac:dyDescent="0.25">
      <c r="A30" s="74"/>
      <c r="B30" s="73" t="s">
        <v>89</v>
      </c>
      <c r="C30" s="74">
        <f>SUM(C28:C29)</f>
        <v>2158.92</v>
      </c>
      <c r="D30" s="73">
        <f>C30+D26</f>
        <v>17775.27</v>
      </c>
      <c r="E30" s="1"/>
      <c r="F30" s="1"/>
    </row>
    <row r="31" spans="1:6" x14ac:dyDescent="0.25">
      <c r="A31" s="74"/>
      <c r="B31" s="73" t="s">
        <v>10</v>
      </c>
      <c r="C31" s="73"/>
      <c r="D31" s="73"/>
      <c r="E31" s="1"/>
      <c r="F31" s="1"/>
    </row>
    <row r="32" spans="1:6" ht="30" x14ac:dyDescent="0.25">
      <c r="A32" s="74">
        <v>1</v>
      </c>
      <c r="B32" s="74" t="s">
        <v>57</v>
      </c>
      <c r="C32" s="74">
        <v>1223.92</v>
      </c>
      <c r="D32" s="73"/>
      <c r="E32" s="1"/>
      <c r="F32" s="1"/>
    </row>
    <row r="33" spans="1:6" ht="60" x14ac:dyDescent="0.25">
      <c r="A33" s="74">
        <v>2</v>
      </c>
      <c r="B33" s="74" t="s">
        <v>64</v>
      </c>
      <c r="C33" s="74">
        <v>935</v>
      </c>
      <c r="D33" s="73"/>
      <c r="E33" s="1"/>
      <c r="F33" s="1"/>
    </row>
    <row r="34" spans="1:6" x14ac:dyDescent="0.25">
      <c r="A34" s="74">
        <v>3</v>
      </c>
      <c r="B34" s="74" t="s">
        <v>90</v>
      </c>
      <c r="C34" s="74">
        <v>1266</v>
      </c>
      <c r="D34" s="73"/>
      <c r="E34" s="1"/>
      <c r="F34" s="1"/>
    </row>
    <row r="35" spans="1:6" x14ac:dyDescent="0.25">
      <c r="A35" s="74"/>
      <c r="B35" s="73" t="s">
        <v>91</v>
      </c>
      <c r="C35" s="73">
        <f>SUM(C32:C34)</f>
        <v>3424.92</v>
      </c>
      <c r="D35" s="73">
        <f>C35+D30</f>
        <v>21200.190000000002</v>
      </c>
      <c r="E35" s="1"/>
      <c r="F35" s="1"/>
    </row>
    <row r="36" spans="1:6" x14ac:dyDescent="0.25">
      <c r="A36" s="74"/>
      <c r="B36" s="73" t="s">
        <v>11</v>
      </c>
      <c r="C36" s="74"/>
      <c r="D36" s="73"/>
      <c r="E36" s="1"/>
      <c r="F36" s="1"/>
    </row>
    <row r="37" spans="1:6" ht="30" x14ac:dyDescent="0.25">
      <c r="A37" s="74">
        <v>1</v>
      </c>
      <c r="B37" s="74" t="s">
        <v>57</v>
      </c>
      <c r="C37" s="74">
        <v>1223.92</v>
      </c>
      <c r="D37" s="73"/>
      <c r="E37" s="1"/>
      <c r="F37" s="1"/>
    </row>
    <row r="38" spans="1:6" ht="60" x14ac:dyDescent="0.25">
      <c r="A38" s="74">
        <v>2</v>
      </c>
      <c r="B38" s="74" t="s">
        <v>64</v>
      </c>
      <c r="C38" s="74">
        <v>935</v>
      </c>
      <c r="D38" s="74"/>
      <c r="E38" s="1"/>
      <c r="F38" s="1"/>
    </row>
    <row r="39" spans="1:6" x14ac:dyDescent="0.25">
      <c r="A39" s="74"/>
      <c r="B39" s="73" t="s">
        <v>93</v>
      </c>
      <c r="C39" s="73">
        <f>SUM(C37:C38)</f>
        <v>2158.92</v>
      </c>
      <c r="D39" s="73">
        <f>C39+D35</f>
        <v>23359.11</v>
      </c>
      <c r="E39" s="1"/>
      <c r="F39" s="1"/>
    </row>
    <row r="40" spans="1:6" x14ac:dyDescent="0.25">
      <c r="A40" s="74"/>
      <c r="B40" s="73" t="s">
        <v>12</v>
      </c>
      <c r="C40" s="74"/>
      <c r="D40" s="74"/>
      <c r="E40" s="1"/>
      <c r="F40" s="1"/>
    </row>
    <row r="41" spans="1:6" ht="30" x14ac:dyDescent="0.25">
      <c r="A41" s="74">
        <v>1</v>
      </c>
      <c r="B41" s="74" t="s">
        <v>57</v>
      </c>
      <c r="C41" s="74">
        <v>1223.92</v>
      </c>
      <c r="D41" s="74"/>
      <c r="E41" s="1"/>
      <c r="F41" s="1"/>
    </row>
    <row r="42" spans="1:6" ht="60" x14ac:dyDescent="0.25">
      <c r="A42" s="74">
        <v>2</v>
      </c>
      <c r="B42" s="74" t="s">
        <v>64</v>
      </c>
      <c r="C42" s="74">
        <v>935</v>
      </c>
      <c r="D42" s="74"/>
      <c r="E42" s="1"/>
      <c r="F42" s="1"/>
    </row>
    <row r="43" spans="1:6" ht="30" x14ac:dyDescent="0.25">
      <c r="A43" s="74">
        <v>3</v>
      </c>
      <c r="B43" s="74" t="s">
        <v>95</v>
      </c>
      <c r="C43" s="74">
        <v>688</v>
      </c>
      <c r="D43" s="74"/>
      <c r="E43" s="1"/>
      <c r="F43" s="1"/>
    </row>
    <row r="44" spans="1:6" x14ac:dyDescent="0.25">
      <c r="A44" s="74"/>
      <c r="B44" s="73" t="s">
        <v>96</v>
      </c>
      <c r="C44" s="73">
        <f>SUM(C41:C43)</f>
        <v>2846.92</v>
      </c>
      <c r="D44" s="73">
        <f>C44+D39</f>
        <v>26206.03</v>
      </c>
      <c r="E44" s="1"/>
      <c r="F44" s="1"/>
    </row>
    <row r="45" spans="1:6" x14ac:dyDescent="0.25">
      <c r="A45" s="74"/>
      <c r="B45" s="73" t="s">
        <v>13</v>
      </c>
      <c r="C45" s="74"/>
      <c r="D45" s="74"/>
      <c r="E45" s="1"/>
      <c r="F45" s="1"/>
    </row>
    <row r="46" spans="1:6" ht="30" x14ac:dyDescent="0.25">
      <c r="A46" s="74">
        <v>1</v>
      </c>
      <c r="B46" s="74" t="s">
        <v>57</v>
      </c>
      <c r="C46" s="74">
        <v>1223.92</v>
      </c>
      <c r="D46" s="74"/>
      <c r="E46" s="1"/>
      <c r="F46" s="1"/>
    </row>
    <row r="47" spans="1:6" ht="60" x14ac:dyDescent="0.25">
      <c r="A47" s="74">
        <v>2</v>
      </c>
      <c r="B47" s="74" t="s">
        <v>64</v>
      </c>
      <c r="C47" s="74">
        <v>935</v>
      </c>
      <c r="D47" s="74"/>
      <c r="E47" s="1"/>
      <c r="F47" s="1"/>
    </row>
    <row r="48" spans="1:6" x14ac:dyDescent="0.25">
      <c r="A48" s="74">
        <v>3</v>
      </c>
      <c r="B48" s="74" t="s">
        <v>107</v>
      </c>
      <c r="C48" s="74">
        <v>636.5</v>
      </c>
      <c r="D48" s="74"/>
      <c r="E48" s="1"/>
      <c r="F48" s="1"/>
    </row>
    <row r="49" spans="1:6" x14ac:dyDescent="0.25">
      <c r="A49" s="74"/>
      <c r="B49" s="73" t="s">
        <v>108</v>
      </c>
      <c r="C49" s="73">
        <f>SUM(C46:C48)</f>
        <v>2795.42</v>
      </c>
      <c r="D49" s="73">
        <f>C49+D44</f>
        <v>29001.449999999997</v>
      </c>
      <c r="E49" s="1"/>
      <c r="F49" s="1"/>
    </row>
    <row r="50" spans="1:6" x14ac:dyDescent="0.25">
      <c r="A50" s="74"/>
      <c r="B50" s="73" t="s">
        <v>14</v>
      </c>
      <c r="C50" s="74"/>
      <c r="D50" s="74"/>
      <c r="E50" s="1"/>
      <c r="F50" s="1"/>
    </row>
    <row r="51" spans="1:6" ht="30" x14ac:dyDescent="0.25">
      <c r="A51" s="74">
        <v>1</v>
      </c>
      <c r="B51" s="74" t="s">
        <v>57</v>
      </c>
      <c r="C51" s="74">
        <v>1223.92</v>
      </c>
      <c r="D51" s="74"/>
      <c r="E51" s="1"/>
      <c r="F51" s="1"/>
    </row>
    <row r="52" spans="1:6" ht="60" x14ac:dyDescent="0.25">
      <c r="A52" s="74">
        <v>2</v>
      </c>
      <c r="B52" s="74" t="s">
        <v>64</v>
      </c>
      <c r="C52" s="74">
        <v>935</v>
      </c>
      <c r="D52" s="74"/>
      <c r="E52" s="1"/>
      <c r="F52" s="1"/>
    </row>
    <row r="53" spans="1:6" x14ac:dyDescent="0.25">
      <c r="A53" s="74"/>
      <c r="B53" s="73" t="s">
        <v>116</v>
      </c>
      <c r="C53" s="73">
        <f>SUM(C51:C52)</f>
        <v>2158.92</v>
      </c>
      <c r="D53" s="73">
        <f>C53+D49</f>
        <v>31160.369999999995</v>
      </c>
      <c r="E53" s="1"/>
      <c r="F53" s="1"/>
    </row>
    <row r="54" spans="1:6" x14ac:dyDescent="0.25">
      <c r="A54" s="74"/>
      <c r="B54" s="73" t="s">
        <v>15</v>
      </c>
      <c r="C54" s="74"/>
      <c r="D54" s="74"/>
      <c r="E54" s="1"/>
      <c r="F54" s="1"/>
    </row>
    <row r="55" spans="1:6" ht="30" x14ac:dyDescent="0.25">
      <c r="A55" s="74">
        <v>1</v>
      </c>
      <c r="B55" s="74" t="s">
        <v>57</v>
      </c>
      <c r="C55" s="74">
        <v>1223.92</v>
      </c>
      <c r="D55" s="74"/>
      <c r="E55" s="1"/>
      <c r="F55" s="1"/>
    </row>
    <row r="56" spans="1:6" ht="60" x14ac:dyDescent="0.25">
      <c r="A56" s="74">
        <v>2</v>
      </c>
      <c r="B56" s="74" t="s">
        <v>64</v>
      </c>
      <c r="C56" s="74">
        <v>935</v>
      </c>
      <c r="D56" s="74"/>
      <c r="E56" s="1"/>
      <c r="F56" s="1"/>
    </row>
    <row r="57" spans="1:6" x14ac:dyDescent="0.25">
      <c r="A57" s="40"/>
      <c r="B57" s="3" t="s">
        <v>124</v>
      </c>
      <c r="C57" s="3">
        <f>SUM(C55:C56)</f>
        <v>2158.92</v>
      </c>
      <c r="D57" s="3">
        <f>C57+D53</f>
        <v>33319.289999999994</v>
      </c>
      <c r="E57" s="1"/>
      <c r="F57" s="1"/>
    </row>
    <row r="58" spans="1:6" x14ac:dyDescent="0.25">
      <c r="A58" s="40"/>
      <c r="B58" s="3"/>
      <c r="C58" s="40"/>
      <c r="D58" s="3"/>
      <c r="E58" s="1"/>
      <c r="F58" s="1"/>
    </row>
    <row r="59" spans="1:6" x14ac:dyDescent="0.25">
      <c r="A59" s="40"/>
      <c r="B59" s="3"/>
      <c r="C59" s="40"/>
      <c r="D59" s="3"/>
      <c r="E59" s="1"/>
      <c r="F59" s="1"/>
    </row>
    <row r="60" spans="1:6" x14ac:dyDescent="0.25">
      <c r="A60" s="40"/>
      <c r="B60" s="40"/>
      <c r="C60" s="40"/>
      <c r="D60" s="3"/>
      <c r="E60" s="1"/>
      <c r="F60" s="1"/>
    </row>
    <row r="61" spans="1:6" x14ac:dyDescent="0.25">
      <c r="A61" s="40"/>
      <c r="B61" s="3"/>
      <c r="C61" s="40"/>
      <c r="D61" s="3"/>
      <c r="E61" s="1"/>
      <c r="F61" s="1"/>
    </row>
    <row r="62" spans="1:6" x14ac:dyDescent="0.25">
      <c r="A62" s="40"/>
      <c r="B62" s="40"/>
      <c r="C62" s="40"/>
      <c r="D62" s="3"/>
      <c r="E62" s="1"/>
      <c r="F62" s="1"/>
    </row>
    <row r="63" spans="1:6" x14ac:dyDescent="0.25">
      <c r="A63" s="40"/>
      <c r="B63" s="13"/>
      <c r="C63" s="40"/>
      <c r="D63" s="3"/>
      <c r="E63" s="1"/>
      <c r="F63" s="1"/>
    </row>
    <row r="64" spans="1:6" x14ac:dyDescent="0.25">
      <c r="A64" s="13"/>
      <c r="B64" s="51"/>
      <c r="C64" s="13"/>
      <c r="D64" s="3"/>
      <c r="E64" s="1"/>
      <c r="F6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37" workbookViewId="0">
      <selection activeCell="D69" sqref="D69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6" t="s">
        <v>63</v>
      </c>
      <c r="C1" s="86"/>
      <c r="D1" s="86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85" t="s">
        <v>6</v>
      </c>
      <c r="C3" s="85"/>
      <c r="D3" s="85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72"/>
      <c r="B5" s="73" t="s">
        <v>2</v>
      </c>
      <c r="C5" s="72"/>
      <c r="D5" s="72"/>
      <c r="E5" s="1"/>
      <c r="F5" s="1"/>
      <c r="G5" s="1"/>
    </row>
    <row r="6" spans="1:15" x14ac:dyDescent="0.25">
      <c r="A6" s="72">
        <v>1</v>
      </c>
      <c r="B6" s="74" t="s">
        <v>59</v>
      </c>
      <c r="C6" s="72">
        <v>4752</v>
      </c>
      <c r="D6" s="75"/>
      <c r="E6" s="1"/>
      <c r="F6" s="1"/>
      <c r="G6" s="1"/>
    </row>
    <row r="7" spans="1:15" s="1" customFormat="1" x14ac:dyDescent="0.25">
      <c r="A7" s="74">
        <v>2</v>
      </c>
      <c r="B7" s="74" t="s">
        <v>60</v>
      </c>
      <c r="C7" s="74">
        <v>4176</v>
      </c>
      <c r="D7" s="74"/>
      <c r="H7"/>
      <c r="I7"/>
      <c r="J7"/>
      <c r="K7"/>
      <c r="L7"/>
      <c r="M7"/>
      <c r="N7"/>
      <c r="O7"/>
    </row>
    <row r="8" spans="1:15" s="4" customFormat="1" x14ac:dyDescent="0.25">
      <c r="A8" s="74">
        <v>3</v>
      </c>
      <c r="B8" s="74" t="s">
        <v>66</v>
      </c>
      <c r="C8" s="74">
        <v>829</v>
      </c>
      <c r="D8" s="73"/>
      <c r="F8" s="52"/>
      <c r="H8"/>
      <c r="I8"/>
      <c r="J8"/>
      <c r="K8"/>
      <c r="L8"/>
      <c r="M8"/>
      <c r="N8"/>
      <c r="O8"/>
    </row>
    <row r="9" spans="1:15" s="4" customFormat="1" x14ac:dyDescent="0.25">
      <c r="A9" s="74">
        <v>4</v>
      </c>
      <c r="B9" s="74" t="s">
        <v>67</v>
      </c>
      <c r="C9" s="74">
        <v>438.25</v>
      </c>
      <c r="D9" s="73"/>
      <c r="H9"/>
      <c r="I9"/>
      <c r="J9"/>
      <c r="K9"/>
      <c r="L9"/>
      <c r="M9"/>
      <c r="N9"/>
      <c r="O9"/>
    </row>
    <row r="10" spans="1:15" s="4" customFormat="1" x14ac:dyDescent="0.25">
      <c r="A10" s="72">
        <v>5</v>
      </c>
      <c r="B10" s="74" t="s">
        <v>68</v>
      </c>
      <c r="C10" s="72">
        <v>474.75</v>
      </c>
      <c r="D10" s="72"/>
      <c r="H10"/>
      <c r="I10"/>
      <c r="J10"/>
      <c r="K10"/>
      <c r="L10"/>
      <c r="M10"/>
      <c r="N10"/>
      <c r="O10"/>
    </row>
    <row r="11" spans="1:15" s="4" customFormat="1" ht="30" x14ac:dyDescent="0.25">
      <c r="A11" s="72">
        <v>6</v>
      </c>
      <c r="B11" s="74" t="s">
        <v>69</v>
      </c>
      <c r="C11" s="72">
        <v>474.75</v>
      </c>
      <c r="D11" s="75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74">
        <v>7</v>
      </c>
      <c r="B12" s="74" t="s">
        <v>70</v>
      </c>
      <c r="C12" s="74">
        <v>633</v>
      </c>
      <c r="D12" s="74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74"/>
      <c r="B13" s="73" t="s">
        <v>65</v>
      </c>
      <c r="C13" s="73">
        <f>SUM(C6:C12)</f>
        <v>11777.75</v>
      </c>
      <c r="D13" s="73">
        <f>C13</f>
        <v>11777.75</v>
      </c>
      <c r="H13"/>
      <c r="I13"/>
      <c r="J13"/>
      <c r="K13"/>
      <c r="L13"/>
      <c r="M13"/>
      <c r="N13"/>
      <c r="O13"/>
    </row>
    <row r="14" spans="1:15" s="1" customFormat="1" x14ac:dyDescent="0.25">
      <c r="A14" s="72"/>
      <c r="B14" s="73" t="s">
        <v>5</v>
      </c>
      <c r="C14" s="72"/>
      <c r="D14" s="74"/>
      <c r="H14"/>
      <c r="I14"/>
      <c r="J14"/>
      <c r="K14"/>
      <c r="L14"/>
      <c r="M14"/>
      <c r="N14"/>
      <c r="O14"/>
    </row>
    <row r="15" spans="1:15" s="1" customFormat="1" x14ac:dyDescent="0.25">
      <c r="A15" s="74">
        <v>1</v>
      </c>
      <c r="B15" s="74" t="s">
        <v>59</v>
      </c>
      <c r="C15" s="73">
        <v>4752</v>
      </c>
      <c r="D15" s="73"/>
      <c r="H15"/>
      <c r="I15"/>
      <c r="J15"/>
      <c r="K15"/>
      <c r="L15"/>
      <c r="M15"/>
      <c r="N15"/>
      <c r="O15"/>
    </row>
    <row r="16" spans="1:15" s="1" customFormat="1" x14ac:dyDescent="0.25">
      <c r="A16" s="74">
        <v>2</v>
      </c>
      <c r="B16" s="74" t="s">
        <v>60</v>
      </c>
      <c r="C16" s="74">
        <v>4176</v>
      </c>
      <c r="D16" s="73"/>
      <c r="H16"/>
      <c r="I16"/>
      <c r="J16"/>
      <c r="K16"/>
      <c r="L16"/>
      <c r="M16"/>
      <c r="N16"/>
      <c r="O16"/>
    </row>
    <row r="17" spans="1:15" s="4" customFormat="1" x14ac:dyDescent="0.25">
      <c r="A17" s="74"/>
      <c r="B17" s="73" t="s">
        <v>74</v>
      </c>
      <c r="C17" s="74">
        <f>SUM(C15:C16)</f>
        <v>8928</v>
      </c>
      <c r="D17" s="73">
        <f>C17+D13</f>
        <v>20705.75</v>
      </c>
      <c r="H17"/>
      <c r="I17"/>
      <c r="J17"/>
      <c r="K17"/>
      <c r="L17"/>
      <c r="M17"/>
      <c r="N17"/>
      <c r="O17"/>
    </row>
    <row r="18" spans="1:15" s="4" customFormat="1" x14ac:dyDescent="0.25">
      <c r="A18" s="74"/>
      <c r="B18" s="73" t="s">
        <v>3</v>
      </c>
      <c r="C18" s="74"/>
      <c r="D18" s="73"/>
      <c r="H18"/>
      <c r="I18"/>
      <c r="J18"/>
      <c r="K18"/>
      <c r="L18"/>
      <c r="M18"/>
      <c r="N18"/>
      <c r="O18"/>
    </row>
    <row r="19" spans="1:15" s="4" customFormat="1" x14ac:dyDescent="0.25">
      <c r="A19" s="74">
        <v>1</v>
      </c>
      <c r="B19" s="74" t="s">
        <v>59</v>
      </c>
      <c r="C19" s="74">
        <v>4752</v>
      </c>
      <c r="D19" s="73"/>
      <c r="H19"/>
      <c r="I19"/>
      <c r="J19"/>
      <c r="K19"/>
      <c r="L19"/>
      <c r="M19"/>
      <c r="N19"/>
      <c r="O19"/>
    </row>
    <row r="20" spans="1:15" s="4" customFormat="1" x14ac:dyDescent="0.25">
      <c r="A20" s="72">
        <v>2</v>
      </c>
      <c r="B20" s="74" t="s">
        <v>60</v>
      </c>
      <c r="C20" s="72">
        <v>4176</v>
      </c>
      <c r="D20" s="73"/>
      <c r="H20"/>
      <c r="I20"/>
      <c r="J20"/>
      <c r="K20"/>
      <c r="L20"/>
      <c r="M20"/>
      <c r="N20"/>
      <c r="O20"/>
    </row>
    <row r="21" spans="1:15" s="4" customFormat="1" ht="30" x14ac:dyDescent="0.25">
      <c r="A21" s="74">
        <v>3</v>
      </c>
      <c r="B21" s="74" t="s">
        <v>77</v>
      </c>
      <c r="C21" s="74">
        <v>2926</v>
      </c>
      <c r="D21" s="73"/>
      <c r="H21"/>
      <c r="I21"/>
      <c r="J21"/>
      <c r="K21"/>
      <c r="L21"/>
      <c r="M21"/>
      <c r="N21"/>
      <c r="O21"/>
    </row>
    <row r="22" spans="1:15" s="1" customFormat="1" x14ac:dyDescent="0.25">
      <c r="A22" s="74"/>
      <c r="B22" s="73" t="s">
        <v>76</v>
      </c>
      <c r="C22" s="72">
        <f>SUM(C19:C21)</f>
        <v>11854</v>
      </c>
      <c r="D22" s="73">
        <f>C22+D17</f>
        <v>32559.75</v>
      </c>
      <c r="H22"/>
      <c r="I22"/>
      <c r="J22"/>
      <c r="K22"/>
      <c r="L22"/>
      <c r="M22"/>
      <c r="N22"/>
      <c r="O22"/>
    </row>
    <row r="23" spans="1:15" s="1" customFormat="1" x14ac:dyDescent="0.25">
      <c r="A23" s="74"/>
      <c r="B23" s="73" t="s">
        <v>7</v>
      </c>
      <c r="C23" s="74"/>
      <c r="D23" s="73"/>
      <c r="H23"/>
      <c r="I23"/>
      <c r="J23"/>
      <c r="K23"/>
      <c r="L23"/>
      <c r="M23"/>
      <c r="N23"/>
      <c r="O23"/>
    </row>
    <row r="24" spans="1:15" s="1" customFormat="1" x14ac:dyDescent="0.25">
      <c r="A24" s="74">
        <v>1</v>
      </c>
      <c r="B24" s="74" t="s">
        <v>59</v>
      </c>
      <c r="C24" s="74">
        <v>4752</v>
      </c>
      <c r="D24" s="73"/>
      <c r="H24"/>
      <c r="I24"/>
      <c r="J24"/>
      <c r="K24"/>
      <c r="L24"/>
      <c r="M24"/>
      <c r="N24"/>
      <c r="O24"/>
    </row>
    <row r="25" spans="1:15" s="1" customFormat="1" x14ac:dyDescent="0.25">
      <c r="A25" s="74">
        <v>2</v>
      </c>
      <c r="B25" s="74" t="s">
        <v>60</v>
      </c>
      <c r="C25" s="72">
        <v>4176</v>
      </c>
      <c r="D25" s="73"/>
      <c r="H25"/>
      <c r="I25"/>
      <c r="J25"/>
      <c r="K25"/>
      <c r="L25"/>
      <c r="M25"/>
      <c r="N25"/>
      <c r="O25"/>
    </row>
    <row r="26" spans="1:15" s="1" customFormat="1" ht="30" x14ac:dyDescent="0.25">
      <c r="A26" s="74">
        <v>3</v>
      </c>
      <c r="B26" s="74" t="s">
        <v>80</v>
      </c>
      <c r="C26" s="74">
        <v>932</v>
      </c>
      <c r="D26" s="73"/>
      <c r="H26"/>
      <c r="I26"/>
      <c r="J26"/>
      <c r="K26"/>
      <c r="L26"/>
      <c r="M26"/>
      <c r="N26"/>
      <c r="O26"/>
    </row>
    <row r="27" spans="1:15" s="4" customFormat="1" x14ac:dyDescent="0.25">
      <c r="A27" s="74"/>
      <c r="B27" s="73" t="s">
        <v>79</v>
      </c>
      <c r="C27" s="75">
        <f>SUM(C24:C26)</f>
        <v>9860</v>
      </c>
      <c r="D27" s="73">
        <f>C27+D22</f>
        <v>42419.75</v>
      </c>
      <c r="H27"/>
      <c r="I27"/>
      <c r="J27"/>
      <c r="K27"/>
      <c r="L27"/>
      <c r="M27"/>
      <c r="N27"/>
      <c r="O27"/>
    </row>
    <row r="28" spans="1:15" s="1" customFormat="1" x14ac:dyDescent="0.25">
      <c r="A28" s="74"/>
      <c r="B28" s="73" t="s">
        <v>8</v>
      </c>
      <c r="C28" s="74"/>
      <c r="D28" s="74"/>
      <c r="H28"/>
      <c r="I28"/>
      <c r="J28"/>
      <c r="K28"/>
      <c r="L28"/>
      <c r="M28"/>
      <c r="N28"/>
      <c r="O28"/>
    </row>
    <row r="29" spans="1:15" s="1" customFormat="1" x14ac:dyDescent="0.25">
      <c r="A29" s="74">
        <v>1</v>
      </c>
      <c r="B29" s="74" t="s">
        <v>59</v>
      </c>
      <c r="C29" s="74">
        <v>4752</v>
      </c>
      <c r="D29" s="74"/>
      <c r="H29"/>
      <c r="I29"/>
      <c r="J29"/>
      <c r="K29"/>
      <c r="L29"/>
      <c r="M29"/>
      <c r="N29"/>
      <c r="O29"/>
    </row>
    <row r="30" spans="1:15" s="1" customFormat="1" x14ac:dyDescent="0.25">
      <c r="A30" s="74">
        <v>2</v>
      </c>
      <c r="B30" s="74" t="s">
        <v>60</v>
      </c>
      <c r="C30" s="74">
        <v>4176</v>
      </c>
      <c r="D30" s="74"/>
      <c r="H30"/>
      <c r="I30"/>
      <c r="J30"/>
      <c r="K30"/>
      <c r="L30"/>
      <c r="M30"/>
      <c r="N30"/>
      <c r="O30"/>
    </row>
    <row r="31" spans="1:15" s="1" customFormat="1" x14ac:dyDescent="0.25">
      <c r="A31" s="74">
        <v>3</v>
      </c>
      <c r="B31" s="74" t="s">
        <v>84</v>
      </c>
      <c r="C31" s="74">
        <v>1188</v>
      </c>
      <c r="D31" s="73"/>
      <c r="H31"/>
      <c r="I31"/>
      <c r="J31"/>
      <c r="K31"/>
      <c r="L31"/>
      <c r="M31"/>
      <c r="N31"/>
      <c r="O31"/>
    </row>
    <row r="32" spans="1:15" s="1" customFormat="1" ht="30" x14ac:dyDescent="0.25">
      <c r="A32" s="74">
        <v>4</v>
      </c>
      <c r="B32" s="74" t="s">
        <v>85</v>
      </c>
      <c r="C32" s="74">
        <v>3496</v>
      </c>
      <c r="D32" s="73"/>
      <c r="H32"/>
      <c r="I32"/>
      <c r="J32"/>
      <c r="K32"/>
      <c r="L32"/>
      <c r="M32"/>
      <c r="N32"/>
      <c r="O32"/>
    </row>
    <row r="33" spans="1:15" s="1" customFormat="1" ht="15.75" customHeight="1" x14ac:dyDescent="0.25">
      <c r="A33" s="74"/>
      <c r="B33" s="73" t="s">
        <v>83</v>
      </c>
      <c r="C33" s="73">
        <f>SUM(C29:C32)</f>
        <v>13612</v>
      </c>
      <c r="D33" s="73">
        <f>C33+D27</f>
        <v>56031.75</v>
      </c>
      <c r="H33"/>
      <c r="I33"/>
      <c r="J33"/>
      <c r="K33"/>
      <c r="L33"/>
      <c r="M33"/>
      <c r="N33"/>
      <c r="O33"/>
    </row>
    <row r="34" spans="1:15" s="1" customFormat="1" x14ac:dyDescent="0.25">
      <c r="A34" s="74"/>
      <c r="B34" s="73" t="s">
        <v>9</v>
      </c>
      <c r="C34" s="72"/>
      <c r="D34" s="73"/>
      <c r="H34"/>
      <c r="I34"/>
      <c r="J34"/>
      <c r="K34"/>
      <c r="L34"/>
      <c r="M34"/>
      <c r="N34"/>
      <c r="O34"/>
    </row>
    <row r="35" spans="1:15" s="1" customFormat="1" x14ac:dyDescent="0.25">
      <c r="A35" s="74">
        <v>1</v>
      </c>
      <c r="B35" s="74" t="s">
        <v>59</v>
      </c>
      <c r="C35" s="74">
        <v>4752</v>
      </c>
      <c r="D35" s="73"/>
    </row>
    <row r="36" spans="1:15" x14ac:dyDescent="0.25">
      <c r="A36" s="76">
        <v>2</v>
      </c>
      <c r="B36" s="74" t="s">
        <v>60</v>
      </c>
      <c r="C36" s="74">
        <v>4176</v>
      </c>
      <c r="D36" s="73"/>
    </row>
    <row r="37" spans="1:15" x14ac:dyDescent="0.25">
      <c r="A37" s="76"/>
      <c r="B37" s="73" t="s">
        <v>89</v>
      </c>
      <c r="C37" s="73">
        <f>SUM(C35:C36)</f>
        <v>8928</v>
      </c>
      <c r="D37" s="73">
        <f>C37+D33</f>
        <v>64959.75</v>
      </c>
    </row>
    <row r="38" spans="1:15" x14ac:dyDescent="0.25">
      <c r="A38" s="76"/>
      <c r="B38" s="77" t="s">
        <v>10</v>
      </c>
      <c r="C38" s="76"/>
      <c r="D38" s="78"/>
    </row>
    <row r="39" spans="1:15" x14ac:dyDescent="0.25">
      <c r="A39" s="74">
        <v>1</v>
      </c>
      <c r="B39" s="74" t="s">
        <v>59</v>
      </c>
      <c r="C39" s="72">
        <v>4752</v>
      </c>
      <c r="D39" s="78"/>
    </row>
    <row r="40" spans="1:15" x14ac:dyDescent="0.25">
      <c r="A40" s="76">
        <v>2</v>
      </c>
      <c r="B40" s="74" t="s">
        <v>60</v>
      </c>
      <c r="C40" s="76">
        <v>4176</v>
      </c>
      <c r="D40" s="78"/>
    </row>
    <row r="41" spans="1:15" x14ac:dyDescent="0.25">
      <c r="A41" s="76"/>
      <c r="B41" s="77" t="s">
        <v>91</v>
      </c>
      <c r="C41" s="78">
        <f>SUM(C39:C40)</f>
        <v>8928</v>
      </c>
      <c r="D41" s="78">
        <f>C41+D37</f>
        <v>73887.75</v>
      </c>
    </row>
    <row r="42" spans="1:15" x14ac:dyDescent="0.25">
      <c r="A42" s="76"/>
      <c r="B42" s="77" t="s">
        <v>11</v>
      </c>
      <c r="C42" s="76"/>
      <c r="D42" s="76"/>
    </row>
    <row r="43" spans="1:15" x14ac:dyDescent="0.25">
      <c r="A43" s="76">
        <v>1</v>
      </c>
      <c r="B43" s="74" t="s">
        <v>59</v>
      </c>
      <c r="C43" s="74">
        <v>4752</v>
      </c>
      <c r="D43" s="78"/>
    </row>
    <row r="44" spans="1:15" x14ac:dyDescent="0.25">
      <c r="A44" s="74">
        <v>2</v>
      </c>
      <c r="B44" s="74" t="s">
        <v>60</v>
      </c>
      <c r="C44" s="74">
        <v>4176</v>
      </c>
      <c r="D44" s="76"/>
    </row>
    <row r="45" spans="1:15" x14ac:dyDescent="0.25">
      <c r="A45" s="74"/>
      <c r="B45" s="73" t="s">
        <v>93</v>
      </c>
      <c r="C45" s="73">
        <f>SUM(C43:C44)</f>
        <v>8928</v>
      </c>
      <c r="D45" s="78">
        <f>C45+D41</f>
        <v>82815.75</v>
      </c>
    </row>
    <row r="46" spans="1:15" x14ac:dyDescent="0.25">
      <c r="A46" s="76"/>
      <c r="B46" s="73" t="s">
        <v>12</v>
      </c>
      <c r="C46" s="74"/>
      <c r="D46" s="78"/>
    </row>
    <row r="47" spans="1:15" x14ac:dyDescent="0.25">
      <c r="A47" s="15">
        <v>1</v>
      </c>
      <c r="B47" s="74" t="s">
        <v>59</v>
      </c>
      <c r="C47" s="15">
        <v>4752</v>
      </c>
      <c r="D47" s="15"/>
    </row>
    <row r="48" spans="1:15" x14ac:dyDescent="0.25">
      <c r="A48" s="43">
        <v>2</v>
      </c>
      <c r="B48" s="74" t="s">
        <v>60</v>
      </c>
      <c r="C48" s="43">
        <v>4176</v>
      </c>
      <c r="D48" s="14"/>
    </row>
    <row r="49" spans="1:4" ht="30" x14ac:dyDescent="0.25">
      <c r="A49" s="43">
        <v>3</v>
      </c>
      <c r="B49" s="26" t="s">
        <v>97</v>
      </c>
      <c r="C49" s="43">
        <v>158.25</v>
      </c>
      <c r="D49" s="14"/>
    </row>
    <row r="50" spans="1:4" x14ac:dyDescent="0.25">
      <c r="A50" s="43">
        <v>4</v>
      </c>
      <c r="B50" s="40" t="s">
        <v>98</v>
      </c>
      <c r="C50" s="40">
        <v>1869</v>
      </c>
      <c r="D50" s="14"/>
    </row>
    <row r="51" spans="1:4" ht="30" x14ac:dyDescent="0.25">
      <c r="A51" s="40">
        <v>5</v>
      </c>
      <c r="B51" s="13" t="s">
        <v>99</v>
      </c>
      <c r="C51" s="8">
        <v>628</v>
      </c>
      <c r="D51" s="14"/>
    </row>
    <row r="52" spans="1:4" x14ac:dyDescent="0.25">
      <c r="A52" s="40">
        <v>6</v>
      </c>
      <c r="B52" s="13" t="s">
        <v>100</v>
      </c>
      <c r="C52" s="13">
        <v>65</v>
      </c>
      <c r="D52" s="14"/>
    </row>
    <row r="53" spans="1:4" x14ac:dyDescent="0.25">
      <c r="A53" s="43"/>
      <c r="B53" s="33" t="s">
        <v>96</v>
      </c>
      <c r="C53" s="14">
        <f>SUM(C47:C52)</f>
        <v>11648.25</v>
      </c>
      <c r="D53" s="14">
        <f>C53+D45</f>
        <v>94464</v>
      </c>
    </row>
    <row r="54" spans="1:4" x14ac:dyDescent="0.25">
      <c r="A54" s="43"/>
      <c r="B54" s="33" t="s">
        <v>13</v>
      </c>
      <c r="C54" s="43"/>
      <c r="D54" s="14"/>
    </row>
    <row r="55" spans="1:4" x14ac:dyDescent="0.25">
      <c r="A55" s="43">
        <v>1</v>
      </c>
      <c r="B55" s="74" t="s">
        <v>59</v>
      </c>
      <c r="C55" s="43">
        <v>4752</v>
      </c>
      <c r="D55" s="14"/>
    </row>
    <row r="56" spans="1:4" x14ac:dyDescent="0.25">
      <c r="A56" s="40">
        <v>2</v>
      </c>
      <c r="B56" s="74" t="s">
        <v>60</v>
      </c>
      <c r="C56" s="8">
        <v>4176</v>
      </c>
      <c r="D56" s="14"/>
    </row>
    <row r="57" spans="1:4" x14ac:dyDescent="0.25">
      <c r="A57" s="40">
        <v>3</v>
      </c>
      <c r="B57" s="13" t="s">
        <v>84</v>
      </c>
      <c r="C57" s="13">
        <v>1188</v>
      </c>
      <c r="D57" s="14"/>
    </row>
    <row r="58" spans="1:4" x14ac:dyDescent="0.25">
      <c r="A58" s="43"/>
      <c r="B58" s="3" t="s">
        <v>108</v>
      </c>
      <c r="C58" s="14">
        <f>SUM(C55:C57)</f>
        <v>10116</v>
      </c>
      <c r="D58" s="14">
        <f>C58+D53</f>
        <v>104580</v>
      </c>
    </row>
    <row r="59" spans="1:4" x14ac:dyDescent="0.25">
      <c r="A59" s="43"/>
      <c r="B59" s="33" t="s">
        <v>14</v>
      </c>
      <c r="C59" s="43"/>
      <c r="D59" s="14"/>
    </row>
    <row r="60" spans="1:4" x14ac:dyDescent="0.25">
      <c r="A60" s="43">
        <v>1</v>
      </c>
      <c r="B60" s="74" t="s">
        <v>59</v>
      </c>
      <c r="C60" s="43">
        <v>4752</v>
      </c>
      <c r="D60" s="14"/>
    </row>
    <row r="61" spans="1:4" x14ac:dyDescent="0.25">
      <c r="A61" s="43">
        <v>2</v>
      </c>
      <c r="B61" s="74" t="s">
        <v>60</v>
      </c>
      <c r="C61" s="43">
        <v>4176</v>
      </c>
      <c r="D61" s="14"/>
    </row>
    <row r="62" spans="1:4" ht="15" customHeight="1" x14ac:dyDescent="0.25">
      <c r="A62" s="43">
        <v>3</v>
      </c>
      <c r="B62" s="26" t="s">
        <v>117</v>
      </c>
      <c r="C62" s="43">
        <v>466.5</v>
      </c>
      <c r="D62" s="14"/>
    </row>
    <row r="63" spans="1:4" x14ac:dyDescent="0.25">
      <c r="A63" s="43"/>
      <c r="B63" s="33" t="s">
        <v>116</v>
      </c>
      <c r="C63" s="14">
        <f>SUM(C60:C62)</f>
        <v>9394.5</v>
      </c>
      <c r="D63" s="14">
        <f>C63+D58</f>
        <v>113974.5</v>
      </c>
    </row>
    <row r="64" spans="1:4" x14ac:dyDescent="0.25">
      <c r="A64" s="40"/>
      <c r="B64" s="3" t="s">
        <v>15</v>
      </c>
      <c r="C64" s="8"/>
      <c r="D64" s="14"/>
    </row>
    <row r="65" spans="1:4" x14ac:dyDescent="0.25">
      <c r="A65" s="43">
        <v>1</v>
      </c>
      <c r="B65" s="74" t="s">
        <v>59</v>
      </c>
      <c r="C65" s="43">
        <v>4752</v>
      </c>
      <c r="D65" s="14"/>
    </row>
    <row r="66" spans="1:4" x14ac:dyDescent="0.25">
      <c r="A66" s="43">
        <v>2</v>
      </c>
      <c r="B66" s="74" t="s">
        <v>60</v>
      </c>
      <c r="C66" s="43">
        <v>4176</v>
      </c>
      <c r="D66" s="14"/>
    </row>
    <row r="67" spans="1:4" x14ac:dyDescent="0.25">
      <c r="A67" s="43">
        <v>3</v>
      </c>
      <c r="B67" s="13" t="s">
        <v>125</v>
      </c>
      <c r="C67" s="43">
        <v>198</v>
      </c>
      <c r="D67" s="14"/>
    </row>
    <row r="68" spans="1:4" x14ac:dyDescent="0.25">
      <c r="A68" s="43"/>
      <c r="B68" s="3" t="s">
        <v>124</v>
      </c>
      <c r="C68" s="14">
        <f>SUM(C65:C67)</f>
        <v>9126</v>
      </c>
      <c r="D68" s="14">
        <f>C68+D63</f>
        <v>123100.5</v>
      </c>
    </row>
    <row r="69" spans="1:4" x14ac:dyDescent="0.25">
      <c r="A69" s="43"/>
      <c r="B69" s="13"/>
      <c r="C69" s="40"/>
      <c r="D69" s="14"/>
    </row>
    <row r="70" spans="1:4" x14ac:dyDescent="0.25">
      <c r="A70" s="43"/>
      <c r="B70" s="40"/>
      <c r="C70" s="40"/>
      <c r="D70" s="14"/>
    </row>
    <row r="71" spans="1:4" x14ac:dyDescent="0.25">
      <c r="A71" s="40"/>
      <c r="B71" s="3"/>
      <c r="C71" s="10"/>
      <c r="D71" s="14"/>
    </row>
    <row r="72" spans="1:4" x14ac:dyDescent="0.25">
      <c r="A72" s="40"/>
      <c r="B72" s="13"/>
      <c r="C72" s="13"/>
      <c r="D72" s="14"/>
    </row>
    <row r="73" spans="1:4" x14ac:dyDescent="0.25">
      <c r="A73" s="43"/>
      <c r="B73" s="24"/>
      <c r="C73" s="43"/>
      <c r="D73" s="14"/>
    </row>
    <row r="74" spans="1:4" x14ac:dyDescent="0.25">
      <c r="A74" s="43"/>
      <c r="B74" s="24"/>
      <c r="C74" s="15"/>
      <c r="D74" s="15"/>
    </row>
    <row r="75" spans="1:4" x14ac:dyDescent="0.25">
      <c r="A75" s="15"/>
      <c r="B75" s="33"/>
      <c r="C75" s="14"/>
      <c r="D75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26" sqref="D26"/>
    </sheetView>
  </sheetViews>
  <sheetFormatPr defaultRowHeight="15" x14ac:dyDescent="0.25"/>
  <cols>
    <col min="1" max="1" width="4.28515625" customWidth="1"/>
    <col min="2" max="2" width="46" customWidth="1"/>
    <col min="4" max="4" width="12" customWidth="1"/>
  </cols>
  <sheetData>
    <row r="1" spans="1:4" ht="15.75" x14ac:dyDescent="0.25">
      <c r="A1" s="1"/>
      <c r="B1" s="86" t="s">
        <v>63</v>
      </c>
      <c r="C1" s="86"/>
      <c r="D1" s="86"/>
    </row>
    <row r="2" spans="1:4" ht="15.75" x14ac:dyDescent="0.25">
      <c r="A2" s="1"/>
      <c r="B2" s="2" t="s">
        <v>51</v>
      </c>
      <c r="C2" s="39"/>
      <c r="D2" s="39"/>
    </row>
    <row r="3" spans="1:4" ht="15.75" x14ac:dyDescent="0.25">
      <c r="A3" s="1"/>
      <c r="B3" s="85" t="s">
        <v>34</v>
      </c>
      <c r="C3" s="85"/>
      <c r="D3" s="85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74"/>
      <c r="B5" s="73" t="s">
        <v>2</v>
      </c>
      <c r="C5" s="74"/>
      <c r="D5" s="74"/>
    </row>
    <row r="6" spans="1:4" x14ac:dyDescent="0.25">
      <c r="A6" s="74">
        <v>1</v>
      </c>
      <c r="B6" s="74" t="s">
        <v>73</v>
      </c>
      <c r="C6" s="79">
        <v>150.88</v>
      </c>
      <c r="D6" s="73">
        <f>C6</f>
        <v>150.88</v>
      </c>
    </row>
    <row r="7" spans="1:4" x14ac:dyDescent="0.25">
      <c r="A7" s="74"/>
      <c r="B7" s="73" t="s">
        <v>3</v>
      </c>
      <c r="C7" s="79"/>
      <c r="D7" s="73"/>
    </row>
    <row r="8" spans="1:4" x14ac:dyDescent="0.25">
      <c r="A8" s="74">
        <v>1</v>
      </c>
      <c r="B8" s="74" t="s">
        <v>78</v>
      </c>
      <c r="C8" s="79">
        <v>75.44</v>
      </c>
      <c r="D8" s="73">
        <f>C8+D6</f>
        <v>226.32</v>
      </c>
    </row>
    <row r="9" spans="1:4" x14ac:dyDescent="0.25">
      <c r="A9" s="74"/>
      <c r="B9" s="73" t="s">
        <v>8</v>
      </c>
      <c r="C9" s="74"/>
      <c r="D9" s="73"/>
    </row>
    <row r="10" spans="1:4" ht="30" x14ac:dyDescent="0.25">
      <c r="A10" s="74">
        <v>1</v>
      </c>
      <c r="B10" s="74" t="s">
        <v>86</v>
      </c>
      <c r="C10" s="74">
        <v>1241</v>
      </c>
      <c r="D10" s="73">
        <f>C10+D8</f>
        <v>1467.32</v>
      </c>
    </row>
    <row r="11" spans="1:4" x14ac:dyDescent="0.25">
      <c r="A11" s="74"/>
      <c r="B11" s="73" t="s">
        <v>12</v>
      </c>
      <c r="C11" s="74"/>
      <c r="D11" s="73"/>
    </row>
    <row r="12" spans="1:4" ht="30" x14ac:dyDescent="0.25">
      <c r="A12" s="74">
        <v>1</v>
      </c>
      <c r="B12" s="74" t="s">
        <v>101</v>
      </c>
      <c r="C12" s="74">
        <v>7882.38</v>
      </c>
      <c r="D12" s="73"/>
    </row>
    <row r="13" spans="1:4" x14ac:dyDescent="0.25">
      <c r="A13" s="74">
        <v>2</v>
      </c>
      <c r="B13" s="74" t="s">
        <v>102</v>
      </c>
      <c r="C13" s="74">
        <v>4519</v>
      </c>
      <c r="D13" s="73"/>
    </row>
    <row r="14" spans="1:4" x14ac:dyDescent="0.25">
      <c r="A14" s="74">
        <v>3</v>
      </c>
      <c r="B14" s="74" t="s">
        <v>103</v>
      </c>
      <c r="C14" s="74">
        <v>3161.33</v>
      </c>
      <c r="D14" s="73"/>
    </row>
    <row r="15" spans="1:4" ht="30" x14ac:dyDescent="0.25">
      <c r="A15" s="74">
        <v>4</v>
      </c>
      <c r="B15" s="74" t="s">
        <v>104</v>
      </c>
      <c r="C15" s="74">
        <v>2509.75</v>
      </c>
      <c r="D15" s="73"/>
    </row>
    <row r="16" spans="1:4" x14ac:dyDescent="0.25">
      <c r="A16" s="74"/>
      <c r="B16" s="73" t="s">
        <v>96</v>
      </c>
      <c r="C16" s="73">
        <f>SUM(C12:C15)</f>
        <v>18072.46</v>
      </c>
      <c r="D16" s="73">
        <f>C16+D10</f>
        <v>19539.78</v>
      </c>
    </row>
    <row r="17" spans="1:4" x14ac:dyDescent="0.25">
      <c r="A17" s="74"/>
      <c r="B17" s="73" t="s">
        <v>13</v>
      </c>
      <c r="C17" s="74"/>
      <c r="D17" s="73"/>
    </row>
    <row r="18" spans="1:4" x14ac:dyDescent="0.25">
      <c r="A18" s="74">
        <v>1</v>
      </c>
      <c r="B18" s="74" t="s">
        <v>109</v>
      </c>
      <c r="C18" s="74">
        <v>202.17</v>
      </c>
      <c r="D18" s="73"/>
    </row>
    <row r="19" spans="1:4" x14ac:dyDescent="0.25">
      <c r="A19" s="74">
        <v>2</v>
      </c>
      <c r="B19" s="74" t="s">
        <v>110</v>
      </c>
      <c r="C19" s="74">
        <v>853.63</v>
      </c>
      <c r="D19" s="73"/>
    </row>
    <row r="20" spans="1:4" x14ac:dyDescent="0.25">
      <c r="A20" s="74">
        <v>3</v>
      </c>
      <c r="B20" s="74" t="s">
        <v>111</v>
      </c>
      <c r="C20" s="74">
        <v>822.17</v>
      </c>
      <c r="D20" s="73"/>
    </row>
    <row r="21" spans="1:4" x14ac:dyDescent="0.25">
      <c r="A21" s="74"/>
      <c r="B21" s="73" t="s">
        <v>108</v>
      </c>
      <c r="C21" s="73">
        <f>SUM(C18:C20)</f>
        <v>1877.9699999999998</v>
      </c>
      <c r="D21" s="73">
        <f>C21+D16</f>
        <v>21417.75</v>
      </c>
    </row>
    <row r="22" spans="1:4" x14ac:dyDescent="0.25">
      <c r="A22" s="74"/>
      <c r="B22" s="73" t="s">
        <v>14</v>
      </c>
      <c r="C22" s="74"/>
      <c r="D22" s="73"/>
    </row>
    <row r="23" spans="1:4" x14ac:dyDescent="0.25">
      <c r="A23" s="74">
        <v>1</v>
      </c>
      <c r="B23" s="74" t="s">
        <v>118</v>
      </c>
      <c r="C23" s="74">
        <v>2457.5</v>
      </c>
      <c r="D23" s="73"/>
    </row>
    <row r="24" spans="1:4" x14ac:dyDescent="0.25">
      <c r="A24" s="74">
        <v>2</v>
      </c>
      <c r="B24" s="74" t="s">
        <v>119</v>
      </c>
      <c r="C24" s="74">
        <v>1500</v>
      </c>
      <c r="D24" s="73"/>
    </row>
    <row r="25" spans="1:4" x14ac:dyDescent="0.25">
      <c r="A25" s="73"/>
      <c r="B25" s="73" t="s">
        <v>116</v>
      </c>
      <c r="C25" s="73">
        <f>SUM(C23:C24)</f>
        <v>3957.5</v>
      </c>
      <c r="D25" s="73">
        <f>C25+D21</f>
        <v>25375.25</v>
      </c>
    </row>
    <row r="26" spans="1:4" x14ac:dyDescent="0.25">
      <c r="A26" s="74"/>
      <c r="B26" s="74"/>
      <c r="C26" s="74"/>
      <c r="D26" s="74"/>
    </row>
    <row r="27" spans="1:4" x14ac:dyDescent="0.25">
      <c r="A27" s="74"/>
      <c r="B27" s="74"/>
      <c r="C27" s="74"/>
      <c r="D27" s="73"/>
    </row>
    <row r="28" spans="1:4" x14ac:dyDescent="0.25">
      <c r="A28" s="74"/>
      <c r="B28" s="74"/>
      <c r="C28" s="74"/>
      <c r="D28" s="73"/>
    </row>
    <row r="29" spans="1:4" x14ac:dyDescent="0.25">
      <c r="A29" s="74"/>
      <c r="B29" s="74"/>
      <c r="C29" s="74"/>
      <c r="D29" s="73"/>
    </row>
    <row r="30" spans="1:4" x14ac:dyDescent="0.25">
      <c r="A30" s="74"/>
      <c r="B30" s="74"/>
      <c r="C30" s="74"/>
      <c r="D30" s="73"/>
    </row>
    <row r="31" spans="1:4" x14ac:dyDescent="0.25">
      <c r="A31" s="74"/>
      <c r="B31" s="74"/>
      <c r="C31" s="74"/>
      <c r="D31" s="73"/>
    </row>
    <row r="32" spans="1:4" x14ac:dyDescent="0.25">
      <c r="A32" s="74"/>
      <c r="B32" s="74"/>
      <c r="C32" s="74"/>
      <c r="D32" s="73"/>
    </row>
    <row r="33" spans="1:4" x14ac:dyDescent="0.25">
      <c r="A33" s="74"/>
      <c r="B33" s="74"/>
      <c r="C33" s="74"/>
      <c r="D33" s="73"/>
    </row>
    <row r="34" spans="1:4" x14ac:dyDescent="0.25">
      <c r="A34" s="74"/>
      <c r="B34" s="74"/>
      <c r="C34" s="74"/>
      <c r="D34" s="73"/>
    </row>
    <row r="35" spans="1:4" x14ac:dyDescent="0.25">
      <c r="A35" s="74"/>
      <c r="B35" s="73"/>
      <c r="C35" s="74"/>
      <c r="D35" s="73"/>
    </row>
    <row r="36" spans="1:4" x14ac:dyDescent="0.25">
      <c r="A36" s="74"/>
      <c r="B36" s="74"/>
      <c r="C36" s="74"/>
      <c r="D36" s="73"/>
    </row>
    <row r="37" spans="1:4" x14ac:dyDescent="0.25">
      <c r="A37" s="76"/>
      <c r="B37" s="80"/>
      <c r="C37" s="76"/>
      <c r="D37" s="78"/>
    </row>
    <row r="38" spans="1:4" x14ac:dyDescent="0.25">
      <c r="A38" s="76"/>
      <c r="B38" s="77"/>
      <c r="C38" s="76"/>
      <c r="D38" s="78"/>
    </row>
    <row r="39" spans="1:4" x14ac:dyDescent="0.25">
      <c r="A39" s="76"/>
      <c r="B39" s="77"/>
      <c r="C39" s="76"/>
      <c r="D39" s="76"/>
    </row>
    <row r="40" spans="1:4" x14ac:dyDescent="0.25">
      <c r="A40" s="15"/>
      <c r="B40" s="13"/>
      <c r="C40" s="15"/>
      <c r="D40" s="15"/>
    </row>
    <row r="41" spans="1:4" x14ac:dyDescent="0.25">
      <c r="A41" s="15"/>
      <c r="B41" s="13"/>
      <c r="C41" s="15"/>
      <c r="D41" s="15"/>
    </row>
    <row r="42" spans="1:4" x14ac:dyDescent="0.25">
      <c r="A42" s="15"/>
      <c r="B42" s="13"/>
      <c r="C42" s="15"/>
      <c r="D42" s="14"/>
    </row>
    <row r="43" spans="1:4" x14ac:dyDescent="0.25">
      <c r="A43" s="15"/>
      <c r="B43" s="3"/>
      <c r="C43" s="15"/>
      <c r="D43" s="15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13"/>
      <c r="C46" s="15"/>
      <c r="D46" s="15"/>
    </row>
    <row r="47" spans="1:4" x14ac:dyDescent="0.25">
      <c r="A47" s="15"/>
      <c r="B47" s="24"/>
      <c r="C47" s="15"/>
      <c r="D47" s="14"/>
    </row>
    <row r="48" spans="1:4" x14ac:dyDescent="0.25">
      <c r="A48" s="15"/>
      <c r="B48" s="33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4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26"/>
      <c r="C55" s="15"/>
      <c r="D55" s="15"/>
    </row>
    <row r="56" spans="1:4" x14ac:dyDescent="0.25">
      <c r="A56" s="15"/>
      <c r="B56" s="33"/>
      <c r="C56" s="14"/>
      <c r="D56" s="14"/>
    </row>
    <row r="57" spans="1:4" x14ac:dyDescent="0.25">
      <c r="A57" s="15"/>
      <c r="B57" s="33"/>
      <c r="C57" s="15"/>
      <c r="D57" s="15"/>
    </row>
    <row r="58" spans="1:4" x14ac:dyDescent="0.25">
      <c r="A58" s="15"/>
      <c r="B58" s="26"/>
      <c r="C58" s="15"/>
      <c r="D58" s="15"/>
    </row>
    <row r="59" spans="1:4" x14ac:dyDescent="0.25">
      <c r="A59" s="15"/>
      <c r="B59" s="33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5" sqref="D15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85" t="s">
        <v>63</v>
      </c>
      <c r="C1" s="85"/>
      <c r="D1" s="85"/>
      <c r="E1" s="7"/>
      <c r="F1" s="7"/>
      <c r="G1" s="7"/>
      <c r="H1" s="7"/>
    </row>
    <row r="2" spans="1:8" ht="15.95" customHeight="1" x14ac:dyDescent="0.25">
      <c r="A2" s="6"/>
      <c r="B2" s="87" t="s">
        <v>51</v>
      </c>
      <c r="C2" s="87"/>
      <c r="D2" s="87"/>
      <c r="E2" s="1"/>
      <c r="F2" s="1"/>
      <c r="G2" s="1"/>
      <c r="H2" s="1"/>
    </row>
    <row r="3" spans="1:8" ht="15.95" customHeight="1" x14ac:dyDescent="0.25">
      <c r="A3" s="6"/>
      <c r="B3" s="85" t="s">
        <v>35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11</v>
      </c>
      <c r="C5" s="10"/>
      <c r="D5" s="10"/>
      <c r="E5" s="1"/>
      <c r="F5" s="1"/>
      <c r="G5" s="1"/>
      <c r="H5" s="1"/>
    </row>
    <row r="6" spans="1:8" ht="30" x14ac:dyDescent="0.25">
      <c r="A6" s="40">
        <v>1</v>
      </c>
      <c r="B6" s="13" t="s">
        <v>94</v>
      </c>
      <c r="C6" s="49">
        <v>5934</v>
      </c>
      <c r="D6" s="3">
        <f>C6</f>
        <v>5934</v>
      </c>
    </row>
    <row r="7" spans="1:8" x14ac:dyDescent="0.25">
      <c r="A7" s="43"/>
      <c r="B7" s="3" t="s">
        <v>13</v>
      </c>
      <c r="C7" s="49"/>
      <c r="D7" s="14"/>
    </row>
    <row r="8" spans="1:8" x14ac:dyDescent="0.25">
      <c r="A8" s="15">
        <v>1</v>
      </c>
      <c r="B8" s="13" t="s">
        <v>113</v>
      </c>
      <c r="C8" s="18">
        <v>7004</v>
      </c>
      <c r="D8" s="62"/>
    </row>
    <row r="9" spans="1:8" x14ac:dyDescent="0.25">
      <c r="A9" s="41">
        <v>2</v>
      </c>
      <c r="B9" s="70" t="s">
        <v>114</v>
      </c>
      <c r="C9" s="43">
        <v>5680</v>
      </c>
      <c r="D9" s="14"/>
    </row>
    <row r="10" spans="1:8" x14ac:dyDescent="0.25">
      <c r="A10" s="64"/>
      <c r="B10" s="23" t="s">
        <v>108</v>
      </c>
      <c r="C10" s="71">
        <f>SUM(C8:C9)</f>
        <v>12684</v>
      </c>
      <c r="D10" s="65">
        <f>C10+D6</f>
        <v>18618</v>
      </c>
    </row>
    <row r="11" spans="1:8" x14ac:dyDescent="0.25">
      <c r="A11" s="15"/>
      <c r="B11" s="3" t="s">
        <v>14</v>
      </c>
      <c r="C11" s="15"/>
      <c r="D11" s="15"/>
    </row>
    <row r="12" spans="1:8" ht="30" x14ac:dyDescent="0.25">
      <c r="A12" s="15">
        <v>1</v>
      </c>
      <c r="B12" s="13" t="s">
        <v>120</v>
      </c>
      <c r="C12" s="15">
        <v>4000</v>
      </c>
      <c r="D12" s="14">
        <f>C12+D10</f>
        <v>22618</v>
      </c>
    </row>
    <row r="13" spans="1:8" x14ac:dyDescent="0.25">
      <c r="A13" s="15"/>
      <c r="B13" s="14" t="s">
        <v>15</v>
      </c>
      <c r="C13" s="15"/>
      <c r="D13" s="14"/>
    </row>
    <row r="14" spans="1:8" ht="30" x14ac:dyDescent="0.25">
      <c r="A14" s="15">
        <v>1</v>
      </c>
      <c r="B14" s="40" t="s">
        <v>126</v>
      </c>
      <c r="C14" s="40">
        <v>4000</v>
      </c>
      <c r="D14" s="3">
        <f>C14+D12</f>
        <v>26618</v>
      </c>
    </row>
    <row r="15" spans="1:8" x14ac:dyDescent="0.25">
      <c r="A15" s="15"/>
      <c r="B15" s="43"/>
      <c r="C15" s="15"/>
      <c r="D15" s="14"/>
    </row>
    <row r="16" spans="1:8" x14ac:dyDescent="0.25">
      <c r="A16" s="43"/>
      <c r="B16" s="51"/>
      <c r="C16" s="43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43"/>
      <c r="D18" s="14"/>
    </row>
    <row r="19" spans="1:4" x14ac:dyDescent="0.25">
      <c r="A19" s="15"/>
      <c r="B19" s="15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5" t="s">
        <v>63</v>
      </c>
      <c r="C1" s="85"/>
      <c r="D1" s="85"/>
    </row>
    <row r="2" spans="1:4" ht="15.75" x14ac:dyDescent="0.25">
      <c r="A2" s="6"/>
      <c r="B2" s="87" t="s">
        <v>51</v>
      </c>
      <c r="C2" s="87"/>
      <c r="D2" s="87"/>
    </row>
    <row r="3" spans="1:4" ht="15.75" x14ac:dyDescent="0.25">
      <c r="A3" s="6"/>
      <c r="B3" s="85" t="s">
        <v>37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13</v>
      </c>
      <c r="C5" s="10"/>
      <c r="D5" s="10"/>
    </row>
    <row r="6" spans="1:4" x14ac:dyDescent="0.25">
      <c r="A6" s="10">
        <v>1</v>
      </c>
      <c r="B6" s="13" t="s">
        <v>112</v>
      </c>
      <c r="C6" s="45">
        <v>6489.67</v>
      </c>
      <c r="D6" s="10">
        <f>C6</f>
        <v>6489.67</v>
      </c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5" t="s">
        <v>71</v>
      </c>
      <c r="C1" s="85"/>
      <c r="D1" s="85"/>
      <c r="E1" s="7"/>
      <c r="F1" s="7"/>
      <c r="G1" s="7"/>
      <c r="H1" s="7"/>
    </row>
    <row r="2" spans="1:8" ht="15.75" x14ac:dyDescent="0.25">
      <c r="A2" s="6"/>
      <c r="B2" s="87" t="s">
        <v>51</v>
      </c>
      <c r="C2" s="87"/>
      <c r="D2" s="87"/>
      <c r="E2" s="1"/>
      <c r="F2" s="1"/>
      <c r="G2" s="1"/>
      <c r="H2" s="1"/>
    </row>
    <row r="3" spans="1:8" ht="15.75" x14ac:dyDescent="0.25">
      <c r="A3" s="6"/>
      <c r="B3" s="85" t="s">
        <v>36</v>
      </c>
      <c r="C3" s="85"/>
      <c r="D3" s="8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66"/>
      <c r="B5" s="48" t="s">
        <v>5</v>
      </c>
      <c r="C5" s="48"/>
      <c r="D5" s="66"/>
      <c r="E5" s="1"/>
      <c r="F5" s="1"/>
      <c r="G5" s="1"/>
      <c r="H5" s="1"/>
    </row>
    <row r="6" spans="1:8" s="1" customFormat="1" ht="15.75" x14ac:dyDescent="0.25">
      <c r="A6" s="66">
        <v>1</v>
      </c>
      <c r="B6" s="40" t="s">
        <v>75</v>
      </c>
      <c r="C6" s="8">
        <v>10592.5</v>
      </c>
      <c r="D6" s="48">
        <f>C6</f>
        <v>10592.5</v>
      </c>
    </row>
    <row r="7" spans="1:8" s="1" customFormat="1" x14ac:dyDescent="0.25">
      <c r="A7" s="13"/>
      <c r="B7" s="3" t="s">
        <v>14</v>
      </c>
      <c r="C7" s="13"/>
      <c r="D7" s="54"/>
    </row>
    <row r="8" spans="1:8" s="5" customFormat="1" x14ac:dyDescent="0.25">
      <c r="A8" s="14">
        <v>1</v>
      </c>
      <c r="B8" s="13" t="s">
        <v>121</v>
      </c>
      <c r="C8" s="43">
        <v>23466</v>
      </c>
      <c r="D8" s="55">
        <f>C8+D6</f>
        <v>34058.5</v>
      </c>
    </row>
    <row r="9" spans="1:8" x14ac:dyDescent="0.25">
      <c r="A9" s="15"/>
      <c r="B9" s="3"/>
      <c r="C9" s="15"/>
      <c r="D9" s="56"/>
    </row>
    <row r="10" spans="1:8" x14ac:dyDescent="0.25">
      <c r="A10" s="15"/>
      <c r="B10" s="13"/>
      <c r="C10" s="15"/>
      <c r="D10" s="55"/>
    </row>
    <row r="11" spans="1:8" s="5" customFormat="1" x14ac:dyDescent="0.25">
      <c r="A11" s="43"/>
      <c r="B11" s="3"/>
      <c r="C11" s="43"/>
      <c r="D11" s="55"/>
    </row>
    <row r="12" spans="1:8" x14ac:dyDescent="0.25">
      <c r="A12" s="43"/>
      <c r="B12" s="13"/>
      <c r="C12" s="43"/>
      <c r="D12" s="55"/>
    </row>
    <row r="13" spans="1:8" x14ac:dyDescent="0.25">
      <c r="A13" s="14"/>
      <c r="B13" s="3"/>
      <c r="C13" s="14"/>
      <c r="D13" s="55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19" sqref="M19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8" customWidth="1"/>
    <col min="7" max="7" width="16.140625" customWidth="1"/>
    <col min="8" max="8" width="17" customWidth="1"/>
    <col min="9" max="9" width="17.42578125" customWidth="1"/>
    <col min="10" max="10" width="17.28515625" customWidth="1"/>
    <col min="11" max="12" width="16.42578125" customWidth="1"/>
    <col min="13" max="13" width="15.28515625" customWidth="1"/>
    <col min="14" max="14" width="19.28515625" customWidth="1"/>
  </cols>
  <sheetData>
    <row r="1" spans="1:14" ht="21" x14ac:dyDescent="0.35">
      <c r="A1" s="88" t="s">
        <v>62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.75" x14ac:dyDescent="0.25">
      <c r="A2" s="2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43096.5</v>
      </c>
      <c r="C4" s="30">
        <f t="shared" ref="C4:N4" si="0">C5+C6+C7</f>
        <v>51601.5</v>
      </c>
      <c r="D4" s="30">
        <f t="shared" si="0"/>
        <v>49096.5</v>
      </c>
      <c r="E4" s="30">
        <f t="shared" si="0"/>
        <v>43096.5</v>
      </c>
      <c r="F4" s="30">
        <f t="shared" si="0"/>
        <v>43096.5</v>
      </c>
      <c r="G4" s="30">
        <f t="shared" si="0"/>
        <v>43096.5</v>
      </c>
      <c r="H4" s="30">
        <f t="shared" si="0"/>
        <v>43096.5</v>
      </c>
      <c r="I4" s="30">
        <f t="shared" si="0"/>
        <v>43096.5</v>
      </c>
      <c r="J4" s="30">
        <f t="shared" si="0"/>
        <v>43096.5</v>
      </c>
      <c r="K4" s="30">
        <f t="shared" si="0"/>
        <v>43096.5</v>
      </c>
      <c r="L4" s="30">
        <f t="shared" si="0"/>
        <v>43096.5</v>
      </c>
      <c r="M4" s="30">
        <f t="shared" si="0"/>
        <v>43096.5</v>
      </c>
      <c r="N4" s="30">
        <f t="shared" si="0"/>
        <v>531663</v>
      </c>
    </row>
    <row r="5" spans="1:14" ht="39" customHeight="1" x14ac:dyDescent="0.35">
      <c r="A5" s="36" t="s">
        <v>17</v>
      </c>
      <c r="B5" s="31">
        <v>23607</v>
      </c>
      <c r="C5" s="31">
        <v>23607</v>
      </c>
      <c r="D5" s="31">
        <v>23607</v>
      </c>
      <c r="E5" s="31">
        <v>23607</v>
      </c>
      <c r="F5" s="31">
        <v>23607</v>
      </c>
      <c r="G5" s="31">
        <v>23607</v>
      </c>
      <c r="H5" s="31">
        <v>23607</v>
      </c>
      <c r="I5" s="31">
        <v>23607</v>
      </c>
      <c r="J5" s="31">
        <v>23607</v>
      </c>
      <c r="K5" s="31">
        <v>23607</v>
      </c>
      <c r="L5" s="31">
        <v>23607</v>
      </c>
      <c r="M5" s="31">
        <v>23607</v>
      </c>
      <c r="N5" s="31">
        <f t="shared" ref="N5:N23" si="1">SUM(B5:M5)</f>
        <v>283284</v>
      </c>
    </row>
    <row r="6" spans="1:14" ht="44.25" customHeight="1" x14ac:dyDescent="0.35">
      <c r="A6" s="36" t="s">
        <v>39</v>
      </c>
      <c r="B6" s="31">
        <v>19489.5</v>
      </c>
      <c r="C6" s="31">
        <v>19489.5</v>
      </c>
      <c r="D6" s="31">
        <v>19489.5</v>
      </c>
      <c r="E6" s="31">
        <v>19489.5</v>
      </c>
      <c r="F6" s="31">
        <v>19489.5</v>
      </c>
      <c r="G6" s="31">
        <v>19489.5</v>
      </c>
      <c r="H6" s="31">
        <v>19489.5</v>
      </c>
      <c r="I6" s="31">
        <v>19489.5</v>
      </c>
      <c r="J6" s="31">
        <v>19489.5</v>
      </c>
      <c r="K6" s="31">
        <v>19489.5</v>
      </c>
      <c r="L6" s="31">
        <v>19489.5</v>
      </c>
      <c r="M6" s="31">
        <v>19489.5</v>
      </c>
      <c r="N6" s="31">
        <f>SUM(B6:M6)</f>
        <v>233874</v>
      </c>
    </row>
    <row r="7" spans="1:14" ht="44.25" customHeight="1" x14ac:dyDescent="0.35">
      <c r="A7" s="36" t="s">
        <v>32</v>
      </c>
      <c r="B7" s="31"/>
      <c r="C7" s="31">
        <v>8505</v>
      </c>
      <c r="D7" s="31">
        <v>6000</v>
      </c>
      <c r="E7" s="31"/>
      <c r="F7" s="31"/>
      <c r="G7" s="31"/>
      <c r="H7" s="31"/>
      <c r="I7" s="31"/>
      <c r="J7" s="31"/>
      <c r="K7" s="31"/>
      <c r="L7" s="31"/>
      <c r="M7" s="31"/>
      <c r="N7" s="31">
        <f>SUM(B7:M7)</f>
        <v>14505</v>
      </c>
    </row>
    <row r="8" spans="1:14" ht="36" customHeight="1" x14ac:dyDescent="0.35">
      <c r="A8" s="37" t="s">
        <v>18</v>
      </c>
      <c r="B8" s="30">
        <f>B9+B10+B11+B12+B13</f>
        <v>47922.86</v>
      </c>
      <c r="C8" s="30">
        <f t="shared" ref="C8:M8" si="2">C9+C10+C11+C12+C13</f>
        <v>46311.65</v>
      </c>
      <c r="D8" s="30">
        <f t="shared" si="2"/>
        <v>48517.440000000002</v>
      </c>
      <c r="E8" s="30">
        <f t="shared" si="2"/>
        <v>45854.23</v>
      </c>
      <c r="F8" s="30">
        <f t="shared" si="2"/>
        <v>56060.87</v>
      </c>
      <c r="G8" s="30">
        <f t="shared" si="2"/>
        <v>45124.11</v>
      </c>
      <c r="H8" s="30">
        <f>H9+H10+H11+H12+H13</f>
        <v>45392.59</v>
      </c>
      <c r="I8" s="30">
        <f t="shared" si="2"/>
        <v>46109.77</v>
      </c>
      <c r="J8" s="30">
        <f t="shared" si="2"/>
        <v>66201.06</v>
      </c>
      <c r="K8" s="30">
        <f t="shared" si="2"/>
        <v>58422.82</v>
      </c>
      <c r="L8" s="30">
        <f t="shared" si="2"/>
        <v>50533.77</v>
      </c>
      <c r="M8" s="30">
        <f t="shared" si="2"/>
        <v>44324.59</v>
      </c>
      <c r="N8" s="30">
        <f t="shared" si="1"/>
        <v>600775.76</v>
      </c>
    </row>
    <row r="9" spans="1:14" ht="40.5" customHeight="1" x14ac:dyDescent="0.35">
      <c r="A9" s="36" t="s">
        <v>19</v>
      </c>
      <c r="B9" s="31">
        <v>2158.92</v>
      </c>
      <c r="C9" s="31">
        <v>2158.92</v>
      </c>
      <c r="D9" s="31">
        <v>2158.92</v>
      </c>
      <c r="E9" s="31">
        <v>2158.92</v>
      </c>
      <c r="F9" s="31">
        <v>6980.67</v>
      </c>
      <c r="G9" s="31">
        <v>2158.92</v>
      </c>
      <c r="H9" s="31">
        <v>3424.92</v>
      </c>
      <c r="I9" s="31">
        <v>2158.92</v>
      </c>
      <c r="J9" s="31">
        <v>2846.92</v>
      </c>
      <c r="K9" s="31">
        <v>2795.42</v>
      </c>
      <c r="L9" s="31">
        <v>2158.92</v>
      </c>
      <c r="M9" s="31">
        <v>2158.92</v>
      </c>
      <c r="N9" s="30">
        <f t="shared" si="1"/>
        <v>33319.289999999994</v>
      </c>
    </row>
    <row r="10" spans="1:14" ht="45.75" customHeight="1" x14ac:dyDescent="0.35">
      <c r="A10" s="36" t="s">
        <v>20</v>
      </c>
      <c r="B10" s="32">
        <v>11777.75</v>
      </c>
      <c r="C10" s="31">
        <v>8928</v>
      </c>
      <c r="D10" s="31">
        <v>11854</v>
      </c>
      <c r="E10" s="31">
        <v>9860</v>
      </c>
      <c r="F10" s="31">
        <v>13612</v>
      </c>
      <c r="G10" s="31">
        <v>8928</v>
      </c>
      <c r="H10" s="31">
        <v>8928</v>
      </c>
      <c r="I10" s="31">
        <v>8928</v>
      </c>
      <c r="J10" s="31">
        <v>11648.25</v>
      </c>
      <c r="K10" s="31">
        <v>10116</v>
      </c>
      <c r="L10" s="31">
        <v>9394.5</v>
      </c>
      <c r="M10" s="31">
        <v>9126</v>
      </c>
      <c r="N10" s="30">
        <f t="shared" si="1"/>
        <v>123100.5</v>
      </c>
    </row>
    <row r="11" spans="1:14" ht="45.75" customHeight="1" x14ac:dyDescent="0.35">
      <c r="A11" s="46" t="s">
        <v>30</v>
      </c>
      <c r="B11" s="32">
        <v>150.88</v>
      </c>
      <c r="C11" s="31"/>
      <c r="D11" s="31">
        <v>75.44</v>
      </c>
      <c r="E11" s="31"/>
      <c r="F11" s="31">
        <v>1241</v>
      </c>
      <c r="G11" s="31"/>
      <c r="H11" s="31"/>
      <c r="I11" s="31"/>
      <c r="J11" s="31">
        <v>18072.46</v>
      </c>
      <c r="K11" s="31">
        <v>1877.97</v>
      </c>
      <c r="L11" s="31">
        <v>3957.5</v>
      </c>
      <c r="M11" s="31"/>
      <c r="N11" s="30">
        <f t="shared" si="1"/>
        <v>25375.25</v>
      </c>
    </row>
    <row r="12" spans="1:14" ht="45.75" customHeight="1" x14ac:dyDescent="0.35">
      <c r="A12" s="46" t="s">
        <v>38</v>
      </c>
      <c r="B12" s="32">
        <v>32445.9</v>
      </c>
      <c r="C12" s="32">
        <v>32445.9</v>
      </c>
      <c r="D12" s="31">
        <v>32445.9</v>
      </c>
      <c r="E12" s="31">
        <v>32445.9</v>
      </c>
      <c r="F12" s="31">
        <v>32445.9</v>
      </c>
      <c r="G12" s="31">
        <v>32445.9</v>
      </c>
      <c r="H12" s="31">
        <v>32445.9</v>
      </c>
      <c r="I12" s="31">
        <v>32445.9</v>
      </c>
      <c r="J12" s="31">
        <v>32445.9</v>
      </c>
      <c r="K12" s="31">
        <v>42445.9</v>
      </c>
      <c r="L12" s="31">
        <v>32445.9</v>
      </c>
      <c r="M12" s="31">
        <v>32445.9</v>
      </c>
      <c r="N12" s="30">
        <f t="shared" si="1"/>
        <v>399350.80000000005</v>
      </c>
    </row>
    <row r="13" spans="1:14" ht="21.75" customHeight="1" x14ac:dyDescent="0.35">
      <c r="A13" s="36" t="s">
        <v>21</v>
      </c>
      <c r="B13" s="31">
        <v>1389.41</v>
      </c>
      <c r="C13" s="31">
        <v>2778.83</v>
      </c>
      <c r="D13" s="31">
        <v>1983.18</v>
      </c>
      <c r="E13" s="31">
        <v>1389.41</v>
      </c>
      <c r="F13" s="31">
        <v>1781.3</v>
      </c>
      <c r="G13" s="31">
        <v>1591.29</v>
      </c>
      <c r="H13" s="31">
        <v>593.77</v>
      </c>
      <c r="I13" s="31">
        <v>2576.9499999999998</v>
      </c>
      <c r="J13" s="31">
        <v>1187.53</v>
      </c>
      <c r="K13" s="31">
        <v>1187.53</v>
      </c>
      <c r="L13" s="31">
        <v>2576.9499999999998</v>
      </c>
      <c r="M13" s="31">
        <v>593.77</v>
      </c>
      <c r="N13" s="31">
        <f t="shared" si="1"/>
        <v>19629.920000000002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10592.5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5934</v>
      </c>
      <c r="J14" s="30">
        <f t="shared" si="3"/>
        <v>0</v>
      </c>
      <c r="K14" s="30">
        <f t="shared" si="3"/>
        <v>19173.669999999998</v>
      </c>
      <c r="L14" s="30">
        <f t="shared" si="3"/>
        <v>27466</v>
      </c>
      <c r="M14" s="30">
        <f t="shared" si="3"/>
        <v>4000</v>
      </c>
      <c r="N14" s="30">
        <f t="shared" si="1"/>
        <v>67166.17</v>
      </c>
    </row>
    <row r="15" spans="1:14" ht="42" customHeight="1" x14ac:dyDescent="0.35">
      <c r="A15" s="36" t="s">
        <v>23</v>
      </c>
      <c r="B15" s="31"/>
      <c r="C15" s="31">
        <v>10592.5</v>
      </c>
      <c r="D15" s="31"/>
      <c r="E15" s="31"/>
      <c r="F15" s="31"/>
      <c r="G15" s="31"/>
      <c r="H15" s="31"/>
      <c r="I15" s="31"/>
      <c r="J15" s="31"/>
      <c r="K15" s="31"/>
      <c r="L15" s="31">
        <v>23466</v>
      </c>
      <c r="M15" s="31"/>
      <c r="N15" s="31">
        <f t="shared" si="1"/>
        <v>34058.5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/>
      <c r="H16" s="31"/>
      <c r="I16" s="31">
        <v>5934</v>
      </c>
      <c r="J16" s="31"/>
      <c r="K16" s="31">
        <v>12684</v>
      </c>
      <c r="L16" s="31">
        <v>4000</v>
      </c>
      <c r="M16" s="31">
        <v>4000</v>
      </c>
      <c r="N16" s="31">
        <f t="shared" si="1"/>
        <v>26618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>
        <v>6489.67</v>
      </c>
      <c r="L17" s="31"/>
      <c r="M17" s="31"/>
      <c r="N17" s="31">
        <f t="shared" si="1"/>
        <v>6489.67</v>
      </c>
    </row>
    <row r="18" spans="1:14" ht="40.5" customHeight="1" x14ac:dyDescent="0.35">
      <c r="A18" s="63" t="s">
        <v>50</v>
      </c>
      <c r="B18" s="31">
        <v>3350</v>
      </c>
      <c r="C18" s="31"/>
      <c r="D18" s="31"/>
      <c r="E18" s="31"/>
      <c r="F18" s="31">
        <v>2103</v>
      </c>
      <c r="G18" s="31"/>
      <c r="H18" s="31">
        <v>12167</v>
      </c>
      <c r="I18" s="31">
        <v>2299</v>
      </c>
      <c r="J18" s="31">
        <v>-4329</v>
      </c>
      <c r="K18" s="31">
        <v>2420</v>
      </c>
      <c r="L18" s="31">
        <v>17386</v>
      </c>
      <c r="M18" s="31">
        <f>3900+10000</f>
        <v>13900</v>
      </c>
      <c r="N18" s="31">
        <f>SUM(B18:M18)</f>
        <v>49296</v>
      </c>
    </row>
    <row r="19" spans="1:14" ht="40.5" customHeight="1" x14ac:dyDescent="0.35">
      <c r="A19" s="37" t="s">
        <v>53</v>
      </c>
      <c r="B19" s="30">
        <f>B20+B22+B21</f>
        <v>-7631.07</v>
      </c>
      <c r="C19" s="30">
        <f t="shared" ref="C19:M19" si="4">C20+C21+C22</f>
        <v>1128.0899999999999</v>
      </c>
      <c r="D19" s="30">
        <f t="shared" si="4"/>
        <v>-707.57000000000062</v>
      </c>
      <c r="E19" s="30">
        <f t="shared" si="4"/>
        <v>5249.81</v>
      </c>
      <c r="F19" s="30">
        <f t="shared" si="4"/>
        <v>8889.26</v>
      </c>
      <c r="G19" s="30">
        <f t="shared" si="4"/>
        <v>3604.66</v>
      </c>
      <c r="H19" s="30">
        <f t="shared" si="4"/>
        <v>17062.440000000002</v>
      </c>
      <c r="I19" s="30">
        <f t="shared" si="4"/>
        <v>13499.49</v>
      </c>
      <c r="J19" s="30">
        <f t="shared" si="4"/>
        <v>6323.92</v>
      </c>
      <c r="K19" s="47">
        <f t="shared" si="4"/>
        <v>7749.29</v>
      </c>
      <c r="L19" s="30">
        <f t="shared" si="4"/>
        <v>6734.02</v>
      </c>
      <c r="M19" s="30">
        <f t="shared" si="4"/>
        <v>9361.61</v>
      </c>
      <c r="N19" s="30">
        <f t="shared" ref="N19:N21" si="5">SUM(B19:M19)</f>
        <v>71263.95</v>
      </c>
    </row>
    <row r="20" spans="1:14" ht="40.5" customHeight="1" x14ac:dyDescent="0.35">
      <c r="A20" s="36" t="s">
        <v>54</v>
      </c>
      <c r="B20" s="30">
        <v>-11044.67</v>
      </c>
      <c r="C20" s="31">
        <v>-1161.03</v>
      </c>
      <c r="D20" s="31">
        <v>-5358.6</v>
      </c>
      <c r="E20" s="31">
        <v>-119.08</v>
      </c>
      <c r="F20" s="31">
        <v>952.64</v>
      </c>
      <c r="G20" s="31">
        <v>1041.95</v>
      </c>
      <c r="H20" s="31">
        <v>13069.03</v>
      </c>
      <c r="I20" s="31">
        <v>1220.57</v>
      </c>
      <c r="J20" s="31">
        <v>535.86</v>
      </c>
      <c r="K20" s="67">
        <v>-1786.2</v>
      </c>
      <c r="L20" s="31">
        <v>-2322.06</v>
      </c>
      <c r="M20" s="31">
        <v>1339.65</v>
      </c>
      <c r="N20" s="31">
        <f t="shared" si="5"/>
        <v>-3631.9400000000037</v>
      </c>
    </row>
    <row r="21" spans="1:14" ht="40.5" customHeight="1" x14ac:dyDescent="0.35">
      <c r="A21" s="36" t="s">
        <v>55</v>
      </c>
      <c r="C21" s="31"/>
      <c r="D21" s="31"/>
      <c r="E21" s="31"/>
      <c r="F21" s="31"/>
      <c r="G21" s="31"/>
      <c r="H21" s="31"/>
      <c r="I21" s="31"/>
      <c r="J21" s="31"/>
      <c r="K21" s="67"/>
      <c r="L21" s="31"/>
      <c r="M21" s="31"/>
      <c r="N21" s="31">
        <f t="shared" si="5"/>
        <v>0</v>
      </c>
    </row>
    <row r="22" spans="1:14" ht="40.5" customHeight="1" x14ac:dyDescent="0.35">
      <c r="A22" s="46" t="s">
        <v>56</v>
      </c>
      <c r="B22" s="31">
        <v>3413.6</v>
      </c>
      <c r="C22" s="31">
        <v>2289.12</v>
      </c>
      <c r="D22" s="31">
        <v>4651.03</v>
      </c>
      <c r="E22" s="31">
        <v>5368.89</v>
      </c>
      <c r="F22" s="31">
        <v>7936.62</v>
      </c>
      <c r="G22" s="31">
        <v>2562.71</v>
      </c>
      <c r="H22" s="31">
        <v>3993.41</v>
      </c>
      <c r="I22" s="31">
        <v>12278.92</v>
      </c>
      <c r="J22" s="31">
        <v>5788.06</v>
      </c>
      <c r="K22" s="67">
        <v>9535.49</v>
      </c>
      <c r="L22" s="31">
        <v>9056.08</v>
      </c>
      <c r="M22" s="31">
        <v>8021.96</v>
      </c>
      <c r="N22" s="31">
        <f>SUM(B22:M22)</f>
        <v>74895.89</v>
      </c>
    </row>
    <row r="23" spans="1:14" ht="39.75" customHeight="1" x14ac:dyDescent="0.35">
      <c r="A23" s="37" t="s">
        <v>58</v>
      </c>
      <c r="B23" s="30">
        <v>18391.5</v>
      </c>
      <c r="C23" s="30">
        <v>18391.5</v>
      </c>
      <c r="D23" s="30">
        <v>18391.5</v>
      </c>
      <c r="E23" s="30">
        <v>20203.2</v>
      </c>
      <c r="F23" s="30">
        <v>20203.2</v>
      </c>
      <c r="G23" s="30">
        <v>20203.2</v>
      </c>
      <c r="H23" s="30">
        <v>20203.2</v>
      </c>
      <c r="I23" s="30">
        <v>20203.2</v>
      </c>
      <c r="J23" s="47">
        <v>20203.2</v>
      </c>
      <c r="K23" s="47">
        <v>20203.2</v>
      </c>
      <c r="L23" s="30">
        <v>20203.2</v>
      </c>
      <c r="M23" s="30">
        <v>20203.2</v>
      </c>
      <c r="N23" s="30">
        <f t="shared" si="1"/>
        <v>237003.30000000005</v>
      </c>
    </row>
    <row r="24" spans="1:14" ht="22.5" customHeight="1" x14ac:dyDescent="0.35">
      <c r="A24" s="37" t="s">
        <v>25</v>
      </c>
      <c r="B24" s="30">
        <f>B4+B8+B14+B23+B18+B19</f>
        <v>105129.79000000001</v>
      </c>
      <c r="C24" s="30">
        <f t="shared" ref="C24:N24" si="6">C4+C8+C14+C23+C18+C19</f>
        <v>128025.23999999999</v>
      </c>
      <c r="D24" s="30">
        <f t="shared" si="6"/>
        <v>115297.87</v>
      </c>
      <c r="E24" s="30">
        <f t="shared" si="6"/>
        <v>114403.74</v>
      </c>
      <c r="F24" s="30">
        <f t="shared" si="6"/>
        <v>130352.82999999999</v>
      </c>
      <c r="G24" s="30">
        <f t="shared" si="6"/>
        <v>112028.47</v>
      </c>
      <c r="H24" s="30">
        <f>H4+H8+H14+H23+H18+H19</f>
        <v>137921.72999999998</v>
      </c>
      <c r="I24" s="30">
        <f t="shared" si="6"/>
        <v>131141.96</v>
      </c>
      <c r="J24" s="30">
        <f t="shared" si="6"/>
        <v>131495.67999999999</v>
      </c>
      <c r="K24" s="30">
        <f t="shared" si="6"/>
        <v>151065.48000000001</v>
      </c>
      <c r="L24" s="30">
        <f t="shared" si="6"/>
        <v>165419.49</v>
      </c>
      <c r="M24" s="30">
        <f t="shared" si="6"/>
        <v>134885.9</v>
      </c>
      <c r="N24" s="30">
        <f t="shared" si="6"/>
        <v>1557168.18</v>
      </c>
    </row>
    <row r="25" spans="1:14" ht="15.75" x14ac:dyDescent="0.25">
      <c r="A25" s="89" t="s">
        <v>61</v>
      </c>
      <c r="B25" s="89"/>
      <c r="C25" s="89"/>
      <c r="D25" s="38"/>
      <c r="E25" s="38"/>
      <c r="F25" s="38"/>
      <c r="G25" s="53"/>
      <c r="H25" s="38"/>
      <c r="I25" s="38"/>
      <c r="J25" s="38"/>
      <c r="K25" s="38"/>
      <c r="L25" s="90" t="s">
        <v>29</v>
      </c>
      <c r="M25" s="90"/>
      <c r="N25" s="90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9" t="s">
        <v>27</v>
      </c>
      <c r="B27" s="89"/>
      <c r="C27" s="89"/>
      <c r="D27" s="38"/>
      <c r="E27" s="38"/>
      <c r="F27" s="38"/>
      <c r="G27" s="38"/>
      <c r="H27" s="38"/>
      <c r="I27" s="38"/>
      <c r="J27" s="38"/>
      <c r="K27" s="38"/>
      <c r="L27" s="90" t="s">
        <v>33</v>
      </c>
      <c r="M27" s="90"/>
      <c r="N27" s="9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D21" sqref="D2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7" t="s">
        <v>41</v>
      </c>
      <c r="B4" s="57" t="s">
        <v>41</v>
      </c>
      <c r="C4" s="57"/>
      <c r="D4" s="57" t="s">
        <v>42</v>
      </c>
      <c r="E4" s="57" t="s">
        <v>43</v>
      </c>
    </row>
    <row r="5" spans="1:7" x14ac:dyDescent="0.25">
      <c r="A5" s="58" t="s">
        <v>44</v>
      </c>
      <c r="B5" s="58" t="s">
        <v>45</v>
      </c>
      <c r="C5" s="58" t="s">
        <v>46</v>
      </c>
      <c r="D5" s="58" t="s">
        <v>47</v>
      </c>
      <c r="E5" s="58" t="s">
        <v>48</v>
      </c>
    </row>
    <row r="6" spans="1:7" x14ac:dyDescent="0.25">
      <c r="A6" s="41"/>
      <c r="B6" s="41"/>
      <c r="C6" s="59"/>
      <c r="D6" s="60"/>
      <c r="E6" s="41"/>
    </row>
    <row r="7" spans="1:7" x14ac:dyDescent="0.25">
      <c r="A7" s="41"/>
      <c r="B7" s="41"/>
      <c r="C7" s="59"/>
      <c r="D7" s="60"/>
      <c r="E7" s="61"/>
    </row>
    <row r="8" spans="1:7" x14ac:dyDescent="0.25">
      <c r="A8" s="41"/>
      <c r="B8" s="41"/>
      <c r="C8" s="59"/>
      <c r="D8" s="60"/>
      <c r="E8" s="41"/>
    </row>
    <row r="9" spans="1:7" x14ac:dyDescent="0.25">
      <c r="A9" s="41"/>
      <c r="B9" s="41"/>
      <c r="C9" s="59"/>
      <c r="D9" s="60"/>
      <c r="E9" s="41"/>
    </row>
    <row r="10" spans="1:7" x14ac:dyDescent="0.25">
      <c r="A10" s="41"/>
      <c r="B10" s="41"/>
      <c r="C10" s="59"/>
      <c r="D10" s="60"/>
      <c r="E10" s="41"/>
    </row>
    <row r="11" spans="1:7" x14ac:dyDescent="0.25">
      <c r="A11" s="41"/>
      <c r="B11" s="41"/>
      <c r="C11" s="59"/>
      <c r="D11" s="60"/>
      <c r="E11" s="41"/>
    </row>
    <row r="12" spans="1:7" x14ac:dyDescent="0.25">
      <c r="A12" s="41"/>
      <c r="B12" s="41"/>
      <c r="C12" s="59"/>
      <c r="D12" s="60"/>
      <c r="E12" s="41"/>
    </row>
    <row r="13" spans="1:7" x14ac:dyDescent="0.25">
      <c r="A13" s="41"/>
      <c r="B13" s="41"/>
      <c r="C13" s="59"/>
      <c r="D13" s="60"/>
      <c r="E13" s="41"/>
    </row>
    <row r="14" spans="1:7" x14ac:dyDescent="0.25">
      <c r="A14" s="41"/>
      <c r="B14" s="41"/>
      <c r="C14" s="59"/>
      <c r="D14" s="60"/>
      <c r="E14" s="41"/>
    </row>
    <row r="15" spans="1:7" x14ac:dyDescent="0.25">
      <c r="A15" s="41"/>
      <c r="B15" s="41"/>
      <c r="C15" s="59"/>
      <c r="D15" s="60"/>
      <c r="E15" s="41"/>
    </row>
    <row r="16" spans="1:7" x14ac:dyDescent="0.25">
      <c r="A16" s="41"/>
      <c r="B16" s="41"/>
      <c r="C16" s="59"/>
      <c r="D16" s="60"/>
      <c r="E16" s="41"/>
    </row>
    <row r="17" spans="1:5" x14ac:dyDescent="0.25">
      <c r="A17" s="41"/>
      <c r="B17" s="41"/>
      <c r="C17" s="59"/>
      <c r="D17" s="60"/>
      <c r="E17" s="41"/>
    </row>
    <row r="18" spans="1:5" x14ac:dyDescent="0.25">
      <c r="A18" s="41"/>
      <c r="B18" s="41"/>
      <c r="C18" s="59"/>
      <c r="D18" s="41"/>
      <c r="E18" s="41"/>
    </row>
    <row r="19" spans="1:5" x14ac:dyDescent="0.25">
      <c r="A19" s="41"/>
      <c r="B19" s="41"/>
      <c r="C19" s="59"/>
      <c r="D19" s="41"/>
      <c r="E19" s="41"/>
    </row>
    <row r="20" spans="1:5" x14ac:dyDescent="0.25">
      <c r="A20" s="41"/>
      <c r="B20" s="41"/>
      <c r="C20" s="59"/>
      <c r="D20" s="41"/>
      <c r="E20" s="41"/>
    </row>
    <row r="21" spans="1:5" x14ac:dyDescent="0.25">
      <c r="A21" s="41"/>
      <c r="B21" s="41"/>
      <c r="C21" s="59"/>
      <c r="D21" s="41"/>
      <c r="E21" s="41"/>
    </row>
    <row r="22" spans="1:5" x14ac:dyDescent="0.25">
      <c r="A22" s="41"/>
      <c r="B22" s="41"/>
      <c r="C22" s="59"/>
      <c r="D22" s="41"/>
      <c r="E22" s="41"/>
    </row>
    <row r="23" spans="1:5" x14ac:dyDescent="0.25">
      <c r="A23" s="41"/>
      <c r="B23" s="41"/>
      <c r="C23" s="59"/>
      <c r="D23" s="41"/>
      <c r="E23" s="41"/>
    </row>
    <row r="24" spans="1:5" x14ac:dyDescent="0.25">
      <c r="A24" s="41"/>
      <c r="B24" s="41"/>
      <c r="C24" s="59"/>
      <c r="D24" s="41"/>
      <c r="E24" s="41"/>
    </row>
    <row r="25" spans="1:5" x14ac:dyDescent="0.25">
      <c r="A25" s="41"/>
      <c r="B25" s="41"/>
      <c r="C25" s="59"/>
      <c r="D25" s="41"/>
      <c r="E25" s="41"/>
    </row>
    <row r="26" spans="1:5" x14ac:dyDescent="0.25">
      <c r="A26" s="41"/>
      <c r="B26" s="41"/>
      <c r="C26" s="59"/>
      <c r="D26" s="41"/>
      <c r="E26" s="41"/>
    </row>
    <row r="27" spans="1:5" x14ac:dyDescent="0.25">
      <c r="A27" s="41"/>
      <c r="B27" s="41"/>
      <c r="C27" s="59"/>
      <c r="D27" s="41"/>
      <c r="E27" s="41"/>
    </row>
    <row r="28" spans="1:5" x14ac:dyDescent="0.25">
      <c r="A28" s="41"/>
      <c r="B28" s="41"/>
      <c r="C28" s="59"/>
      <c r="D28" s="15"/>
      <c r="E28" s="15"/>
    </row>
    <row r="29" spans="1:5" x14ac:dyDescent="0.25">
      <c r="A29" s="15"/>
      <c r="B29" s="15"/>
      <c r="C29" s="59"/>
      <c r="D29" s="15"/>
      <c r="E29" s="15"/>
    </row>
    <row r="30" spans="1:5" x14ac:dyDescent="0.25">
      <c r="A30" s="15"/>
      <c r="B30" s="15"/>
      <c r="C30" s="59"/>
      <c r="D30" s="15"/>
      <c r="E30" s="15"/>
    </row>
    <row r="31" spans="1:5" x14ac:dyDescent="0.25">
      <c r="A31" s="15"/>
      <c r="B31" s="15"/>
      <c r="C31" s="59"/>
      <c r="D31" s="15"/>
      <c r="E31" s="15"/>
    </row>
    <row r="32" spans="1:5" x14ac:dyDescent="0.25">
      <c r="A32" s="15"/>
      <c r="B32" s="15"/>
      <c r="C32" s="59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59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59"/>
      <c r="D40" s="15"/>
      <c r="E40" s="15"/>
    </row>
    <row r="41" spans="1:5" x14ac:dyDescent="0.25">
      <c r="A41" s="15"/>
      <c r="B41" s="15"/>
      <c r="C41" s="59"/>
      <c r="D41" s="15"/>
      <c r="E41" s="15"/>
    </row>
    <row r="42" spans="1:5" x14ac:dyDescent="0.25">
      <c r="A42" s="15"/>
      <c r="B42" s="15"/>
      <c r="C42" s="59"/>
      <c r="D42" s="15"/>
      <c r="E42" s="15"/>
    </row>
    <row r="43" spans="1:5" x14ac:dyDescent="0.25">
      <c r="A43" s="15"/>
      <c r="B43" s="15"/>
      <c r="C43" s="59"/>
      <c r="D43" s="15"/>
      <c r="E43" s="15"/>
    </row>
    <row r="44" spans="1:5" x14ac:dyDescent="0.25">
      <c r="A44" s="15"/>
      <c r="B44" s="15"/>
      <c r="C44" s="59"/>
      <c r="D44" s="15"/>
      <c r="E44" s="15"/>
    </row>
    <row r="45" spans="1:5" x14ac:dyDescent="0.25">
      <c r="A45" s="15"/>
      <c r="B45" s="15"/>
      <c r="C45" s="59"/>
      <c r="D45" s="15"/>
      <c r="E45" s="15"/>
    </row>
    <row r="46" spans="1:5" x14ac:dyDescent="0.25">
      <c r="A46" s="15"/>
      <c r="B46" s="15"/>
      <c r="C46" s="59"/>
      <c r="D46" s="15"/>
      <c r="E46" s="15"/>
    </row>
    <row r="47" spans="1:5" x14ac:dyDescent="0.25">
      <c r="A47" s="15"/>
      <c r="B47" s="15"/>
      <c r="C47" s="59"/>
      <c r="D47" s="15"/>
      <c r="E47" s="15"/>
    </row>
    <row r="48" spans="1:5" x14ac:dyDescent="0.25">
      <c r="A48" s="15"/>
      <c r="B48" s="15"/>
      <c r="C48" s="15"/>
      <c r="D48" s="15"/>
      <c r="E48" s="15"/>
    </row>
    <row r="49" spans="1:5" x14ac:dyDescent="0.25">
      <c r="A49" s="15"/>
      <c r="B49" s="15"/>
      <c r="C49" s="15"/>
      <c r="D49" s="15"/>
      <c r="E49" s="15"/>
    </row>
    <row r="50" spans="1:5" x14ac:dyDescent="0.25">
      <c r="A50" s="15"/>
      <c r="B50" s="15"/>
      <c r="C50" s="59"/>
      <c r="D50" s="15"/>
      <c r="E50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workbookViewId="0">
      <selection activeCell="D30" sqref="D30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5" t="s">
        <v>63</v>
      </c>
      <c r="C1" s="85"/>
      <c r="D1" s="85"/>
    </row>
    <row r="2" spans="1:4" ht="15.75" x14ac:dyDescent="0.25">
      <c r="A2" s="6"/>
      <c r="B2" s="87" t="s">
        <v>51</v>
      </c>
      <c r="C2" s="87"/>
      <c r="D2" s="87"/>
    </row>
    <row r="3" spans="1:4" ht="15.75" x14ac:dyDescent="0.25">
      <c r="A3" s="6"/>
      <c r="B3" s="85" t="s">
        <v>49</v>
      </c>
      <c r="C3" s="85"/>
      <c r="D3" s="85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10"/>
      <c r="B5" s="3" t="s">
        <v>2</v>
      </c>
      <c r="C5" s="10"/>
      <c r="D5" s="10"/>
    </row>
    <row r="6" spans="1:4" x14ac:dyDescent="0.25">
      <c r="A6" s="40">
        <v>1</v>
      </c>
      <c r="B6" s="13" t="s">
        <v>72</v>
      </c>
      <c r="C6" s="49">
        <v>3350</v>
      </c>
      <c r="D6" s="3">
        <f>C6</f>
        <v>3350</v>
      </c>
    </row>
    <row r="7" spans="1:4" x14ac:dyDescent="0.25">
      <c r="A7" s="43"/>
      <c r="B7" s="14" t="s">
        <v>8</v>
      </c>
      <c r="C7" s="50"/>
      <c r="D7" s="14"/>
    </row>
    <row r="8" spans="1:4" x14ac:dyDescent="0.25">
      <c r="A8" s="68">
        <v>1</v>
      </c>
      <c r="B8" s="13" t="s">
        <v>87</v>
      </c>
      <c r="C8" s="50">
        <v>944</v>
      </c>
      <c r="D8" s="62"/>
    </row>
    <row r="9" spans="1:4" x14ac:dyDescent="0.25">
      <c r="A9" s="68">
        <v>2</v>
      </c>
      <c r="B9" s="40" t="s">
        <v>88</v>
      </c>
      <c r="C9" s="43">
        <v>1159</v>
      </c>
      <c r="D9" s="14"/>
    </row>
    <row r="10" spans="1:4" x14ac:dyDescent="0.25">
      <c r="A10" s="69"/>
      <c r="B10" s="23" t="s">
        <v>83</v>
      </c>
      <c r="C10" s="71">
        <f>SUM(C8:C9)</f>
        <v>2103</v>
      </c>
      <c r="D10" s="65">
        <f>C10+D6</f>
        <v>5453</v>
      </c>
    </row>
    <row r="11" spans="1:4" x14ac:dyDescent="0.25">
      <c r="A11" s="68"/>
      <c r="B11" s="3" t="s">
        <v>10</v>
      </c>
      <c r="C11" s="15"/>
      <c r="D11" s="15"/>
    </row>
    <row r="12" spans="1:4" x14ac:dyDescent="0.25">
      <c r="A12" s="15">
        <v>1</v>
      </c>
      <c r="B12" s="15" t="s">
        <v>92</v>
      </c>
      <c r="C12" s="15">
        <f>1928+10239</f>
        <v>12167</v>
      </c>
      <c r="D12" s="14">
        <f>C12+D10</f>
        <v>17620</v>
      </c>
    </row>
    <row r="13" spans="1:4" x14ac:dyDescent="0.25">
      <c r="A13" s="15"/>
      <c r="B13" s="14" t="s">
        <v>11</v>
      </c>
      <c r="C13" s="15"/>
      <c r="D13" s="14"/>
    </row>
    <row r="14" spans="1:4" x14ac:dyDescent="0.25">
      <c r="A14" s="43">
        <v>1</v>
      </c>
      <c r="B14" s="82" t="s">
        <v>92</v>
      </c>
      <c r="C14" s="83">
        <v>2299</v>
      </c>
      <c r="D14" s="14">
        <f>C14+D12</f>
        <v>19919</v>
      </c>
    </row>
    <row r="15" spans="1:4" x14ac:dyDescent="0.25">
      <c r="A15" s="15"/>
      <c r="B15" s="83" t="s">
        <v>12</v>
      </c>
      <c r="C15" s="81"/>
      <c r="D15" s="14"/>
    </row>
    <row r="16" spans="1:4" x14ac:dyDescent="0.25">
      <c r="A16" s="43">
        <v>1</v>
      </c>
      <c r="B16" s="84" t="s">
        <v>92</v>
      </c>
      <c r="C16" s="83">
        <v>-6336</v>
      </c>
      <c r="D16" s="14"/>
    </row>
    <row r="17" spans="1:4" x14ac:dyDescent="0.25">
      <c r="A17" s="43">
        <v>2</v>
      </c>
      <c r="B17" s="43" t="s">
        <v>105</v>
      </c>
      <c r="C17" s="43">
        <v>594</v>
      </c>
      <c r="D17" s="15"/>
    </row>
    <row r="18" spans="1:4" x14ac:dyDescent="0.25">
      <c r="A18" s="43">
        <v>3</v>
      </c>
      <c r="B18" s="13" t="s">
        <v>106</v>
      </c>
      <c r="C18" s="43">
        <v>1413</v>
      </c>
      <c r="D18" s="14"/>
    </row>
    <row r="19" spans="1:4" x14ac:dyDescent="0.25">
      <c r="A19" s="43"/>
      <c r="B19" s="14" t="s">
        <v>96</v>
      </c>
      <c r="C19" s="14">
        <f>SUM(C16:C18)</f>
        <v>-4329</v>
      </c>
      <c r="D19" s="14">
        <f>C19+D14</f>
        <v>15590</v>
      </c>
    </row>
    <row r="20" spans="1:4" x14ac:dyDescent="0.25">
      <c r="A20" s="43"/>
      <c r="B20" s="33" t="s">
        <v>13</v>
      </c>
      <c r="C20" s="43"/>
      <c r="D20" s="14"/>
    </row>
    <row r="21" spans="1:4" x14ac:dyDescent="0.25">
      <c r="A21" s="43">
        <v>1</v>
      </c>
      <c r="B21" s="24" t="s">
        <v>115</v>
      </c>
      <c r="C21" s="43">
        <v>2420</v>
      </c>
      <c r="D21" s="14">
        <f>C21+D19</f>
        <v>18010</v>
      </c>
    </row>
    <row r="22" spans="1:4" x14ac:dyDescent="0.25">
      <c r="A22" s="15"/>
      <c r="B22" s="3" t="s">
        <v>14</v>
      </c>
      <c r="C22" s="14"/>
      <c r="D22" s="14"/>
    </row>
    <row r="23" spans="1:4" x14ac:dyDescent="0.25">
      <c r="A23" s="15">
        <v>1</v>
      </c>
      <c r="B23" s="40" t="s">
        <v>122</v>
      </c>
      <c r="C23" s="15">
        <v>17186</v>
      </c>
      <c r="D23" s="15"/>
    </row>
    <row r="24" spans="1:4" x14ac:dyDescent="0.25">
      <c r="A24" s="15">
        <v>2</v>
      </c>
      <c r="B24" s="13" t="s">
        <v>123</v>
      </c>
      <c r="C24" s="15">
        <v>200</v>
      </c>
      <c r="D24" s="14"/>
    </row>
    <row r="25" spans="1:4" x14ac:dyDescent="0.25">
      <c r="A25" s="15"/>
      <c r="B25" s="3" t="s">
        <v>116</v>
      </c>
      <c r="C25" s="14">
        <f>SUM(C23:C24)</f>
        <v>17386</v>
      </c>
      <c r="D25" s="14">
        <f>C25+D21</f>
        <v>35396</v>
      </c>
    </row>
    <row r="26" spans="1:4" x14ac:dyDescent="0.25">
      <c r="A26" s="15"/>
      <c r="B26" s="3" t="s">
        <v>15</v>
      </c>
      <c r="C26" s="14"/>
      <c r="D26" s="14"/>
    </row>
    <row r="27" spans="1:4" x14ac:dyDescent="0.25">
      <c r="A27" s="15">
        <v>1</v>
      </c>
      <c r="B27" s="43" t="s">
        <v>127</v>
      </c>
      <c r="C27" s="43">
        <v>3900</v>
      </c>
      <c r="D27" s="14"/>
    </row>
    <row r="28" spans="1:4" x14ac:dyDescent="0.25">
      <c r="A28" s="15">
        <v>2</v>
      </c>
      <c r="B28" s="27" t="s">
        <v>128</v>
      </c>
      <c r="C28" s="15">
        <v>10000</v>
      </c>
      <c r="D28" s="14"/>
    </row>
    <row r="29" spans="1:4" x14ac:dyDescent="0.25">
      <c r="A29" s="15"/>
      <c r="B29" s="25" t="s">
        <v>124</v>
      </c>
      <c r="C29" s="14">
        <f>SUM(C27:C28)</f>
        <v>13900</v>
      </c>
      <c r="D29" s="14">
        <f>C29+D25</f>
        <v>49296</v>
      </c>
    </row>
    <row r="30" spans="1:4" x14ac:dyDescent="0.25">
      <c r="A30" s="15"/>
      <c r="B30" s="3"/>
      <c r="C30" s="14"/>
      <c r="D30" s="14"/>
    </row>
    <row r="31" spans="1:4" x14ac:dyDescent="0.25">
      <c r="A31" s="15"/>
      <c r="B31" s="14"/>
      <c r="C31" s="15"/>
      <c r="D31" s="14"/>
    </row>
    <row r="32" spans="1:4" x14ac:dyDescent="0.25">
      <c r="A32" s="15"/>
      <c r="B32" s="24"/>
      <c r="C32" s="15"/>
      <c r="D32" s="14"/>
    </row>
    <row r="33" spans="1:4" x14ac:dyDescent="0.25">
      <c r="A33" s="40"/>
      <c r="B33" s="13"/>
      <c r="C33" s="40"/>
      <c r="D33" s="14"/>
    </row>
    <row r="34" spans="1:4" x14ac:dyDescent="0.25">
      <c r="A34" s="40"/>
      <c r="B34" s="3"/>
      <c r="C34" s="3"/>
      <c r="D34" s="14"/>
    </row>
    <row r="35" spans="1:4" x14ac:dyDescent="0.25">
      <c r="A35" s="15"/>
      <c r="B35" s="3"/>
      <c r="C35" s="43"/>
      <c r="D35" s="14"/>
    </row>
    <row r="36" spans="1:4" x14ac:dyDescent="0.25">
      <c r="A36" s="15"/>
      <c r="B36" s="13"/>
      <c r="C36" s="43"/>
      <c r="D36" s="14"/>
    </row>
    <row r="37" spans="1:4" x14ac:dyDescent="0.25">
      <c r="A37" s="15"/>
      <c r="B37" s="13"/>
      <c r="C37" s="43"/>
      <c r="D37" s="14"/>
    </row>
    <row r="38" spans="1:4" x14ac:dyDescent="0.25">
      <c r="A38" s="15"/>
      <c r="B38" s="3"/>
      <c r="C38" s="14"/>
      <c r="D38" s="14"/>
    </row>
    <row r="39" spans="1:4" x14ac:dyDescent="0.25">
      <c r="A39" s="15"/>
      <c r="B39" s="3"/>
      <c r="C39" s="43"/>
      <c r="D39" s="14"/>
    </row>
    <row r="40" spans="1:4" x14ac:dyDescent="0.25">
      <c r="A40" s="15"/>
      <c r="B40" s="13"/>
      <c r="C40" s="43"/>
      <c r="D40" s="14"/>
    </row>
    <row r="41" spans="1:4" x14ac:dyDescent="0.25">
      <c r="A41" s="15"/>
      <c r="B41" s="3"/>
      <c r="C41" s="43"/>
      <c r="D41" s="14"/>
    </row>
    <row r="42" spans="1:4" x14ac:dyDescent="0.25">
      <c r="A42" s="15"/>
      <c r="B42" s="40"/>
      <c r="C42" s="43"/>
      <c r="D42" s="14"/>
    </row>
    <row r="43" spans="1:4" x14ac:dyDescent="0.25">
      <c r="A43" s="15"/>
      <c r="B43" s="40"/>
      <c r="C43" s="43"/>
      <c r="D43" s="14"/>
    </row>
    <row r="44" spans="1:4" x14ac:dyDescent="0.25">
      <c r="A44" s="15"/>
      <c r="B44" s="40"/>
      <c r="C44" s="43"/>
      <c r="D44" s="14"/>
    </row>
    <row r="45" spans="1:4" x14ac:dyDescent="0.25">
      <c r="A45" s="15"/>
      <c r="B45" s="40"/>
      <c r="C45" s="43"/>
      <c r="D45" s="14"/>
    </row>
    <row r="46" spans="1:4" x14ac:dyDescent="0.25">
      <c r="A46" s="15"/>
      <c r="B46" s="40"/>
      <c r="C46" s="43"/>
      <c r="D46" s="14"/>
    </row>
    <row r="47" spans="1:4" x14ac:dyDescent="0.25">
      <c r="A47" s="15"/>
      <c r="B47" s="40"/>
      <c r="C47" s="43"/>
      <c r="D47" s="14"/>
    </row>
    <row r="48" spans="1:4" x14ac:dyDescent="0.25">
      <c r="A48" s="15"/>
      <c r="B48" s="40"/>
      <c r="C48" s="43"/>
      <c r="D48" s="14"/>
    </row>
    <row r="49" spans="1:4" x14ac:dyDescent="0.25">
      <c r="A49" s="15"/>
      <c r="B49" s="40"/>
      <c r="C49" s="43"/>
      <c r="D49" s="14"/>
    </row>
    <row r="50" spans="1:4" x14ac:dyDescent="0.25">
      <c r="A50" s="15"/>
      <c r="B50" s="25"/>
      <c r="C50" s="14"/>
      <c r="D50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2020-08-20T03:56:33Z</cp:lastPrinted>
  <dcterms:created xsi:type="dcterms:W3CDTF">2011-07-25T05:21:17Z</dcterms:created>
  <dcterms:modified xsi:type="dcterms:W3CDTF">2022-01-27T01:13:22Z</dcterms:modified>
</cp:coreProperties>
</file>