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2" i="9" l="1"/>
  <c r="C22" i="9"/>
  <c r="D23" i="3"/>
  <c r="D50" i="2"/>
  <c r="C50" i="2"/>
  <c r="D61" i="1"/>
  <c r="C61" i="1"/>
  <c r="D21" i="3" l="1"/>
  <c r="D18" i="9"/>
  <c r="D17" i="6"/>
  <c r="C17" i="6"/>
  <c r="D46" i="2"/>
  <c r="D57" i="1"/>
  <c r="C57" i="1"/>
  <c r="D19" i="3" l="1"/>
  <c r="C19" i="3"/>
  <c r="D6" i="4"/>
  <c r="D12" i="6"/>
  <c r="D44" i="2"/>
  <c r="C44" i="2"/>
  <c r="D53" i="1"/>
  <c r="C53" i="1"/>
  <c r="J12" i="5" l="1"/>
  <c r="D10" i="6" l="1"/>
  <c r="D39" i="2"/>
  <c r="C39" i="2"/>
  <c r="D47" i="1"/>
  <c r="C47" i="1"/>
  <c r="D16" i="9" l="1"/>
  <c r="D6" i="7"/>
  <c r="D17" i="3"/>
  <c r="D33" i="2"/>
  <c r="D43" i="1"/>
  <c r="C43" i="1"/>
  <c r="D31" i="2" l="1"/>
  <c r="C31" i="2"/>
  <c r="D39" i="1"/>
  <c r="C39" i="1"/>
  <c r="D14" i="9" l="1"/>
  <c r="C14" i="9"/>
  <c r="D27" i="2"/>
  <c r="D34" i="1"/>
  <c r="C34" i="1"/>
  <c r="D10" i="9" l="1"/>
  <c r="D8" i="6"/>
  <c r="D25" i="2"/>
  <c r="C25" i="2"/>
  <c r="D30" i="1"/>
  <c r="C30" i="1"/>
  <c r="D15" i="3" l="1"/>
  <c r="C15" i="3"/>
  <c r="D8" i="9"/>
  <c r="D19" i="2"/>
  <c r="D24" i="1"/>
  <c r="C24" i="1"/>
  <c r="D17" i="2"/>
  <c r="C17" i="2"/>
  <c r="D19" i="1"/>
  <c r="C19" i="1"/>
  <c r="D12" i="2" l="1"/>
  <c r="C12" i="2"/>
  <c r="D13" i="1"/>
  <c r="C13" i="1"/>
  <c r="D6" i="9" l="1"/>
  <c r="D9" i="3"/>
  <c r="C9" i="3"/>
  <c r="D8" i="2"/>
  <c r="C8" i="2"/>
  <c r="D9" i="1"/>
  <c r="C9" i="1"/>
  <c r="M4" i="5" l="1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I24" i="5"/>
  <c r="M24" i="5"/>
  <c r="L24" i="5"/>
  <c r="H24" i="5"/>
  <c r="G24" i="5"/>
  <c r="K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<sst xmlns="http://schemas.openxmlformats.org/spreadsheetml/2006/main" count="251" uniqueCount="126">
  <si>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</si>
  <si>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</si>
  <si>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</si>
  <si>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</si>
  <si>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</si>
  <si>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</si>
  <si>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</si>
  <si>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</si>
  <si>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</si>
  <si>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</si>
  <si>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</si>
  <si>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</si>
  <si>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</si>
  <si>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</si>
  <si>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</si>
  <si>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</si>
  <si>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</si>
  <si>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</si>
  <si>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</si>
  <si>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</si>
  <si>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</si>
  <si>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</si>
  <si>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</si>
  <si>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</si>
  <si>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</si>
  <si>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</si>
  <si>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</si>
  <si>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</si>
  <si>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</si>
  <si>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</si>
  <si>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</si>
  <si>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</si>
  <si>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</si>
  <si>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</si>
  <si>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</si>
  <si>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</si>
  <si>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</si>
  <si>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</si>
  <si>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</si>
  <si>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</si>
  <si>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</si>
  <si>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</si>
  <si>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</si>
  <si>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</si>
  <si>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</si>
  <si>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</si>
  <si>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</si>
  <si>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</si>
  <si>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</si>
  <si>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</si>
  <si>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</si>
  <si>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</si>
  <si>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</si>
  <si>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</si>
  <si>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</si>
  <si>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</si>
  <si>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</si>
  <si>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 Расходы по содержанию УК</t>
  </si>
  <si>
    <t>Техобслуживание и снятие показаний общедомового теплосчетчика</t>
  </si>
  <si>
    <t>Техническое обслуживание системы видеонаблюдения</t>
  </si>
  <si>
    <t>Вызов наладчика 1 раз</t>
  </si>
  <si>
    <t>Ген.директор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</si>
  <si>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</si>
  <si>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</si>
  <si>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</si>
  <si>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Квартира №200. Замена крана ГВС. Замена крана на отопительном приборе</t>
  </si>
  <si>
    <t>Итого за январь</t>
  </si>
  <si>
    <t>Очистка козырьков 4 шт</t>
  </si>
  <si>
    <t>Замена ламп 4 шт. Подъезд №4</t>
  </si>
  <si>
    <t>Ремонт линии связи аб кв20</t>
  </si>
  <si>
    <t>Услуги диспетчера</t>
  </si>
  <si>
    <t>Лицевой счёт 2021г</t>
  </si>
  <si>
    <t>январь</t>
  </si>
  <si>
    <t>Установка елки (декабрь)</t>
  </si>
  <si>
    <t>Итого за февраль</t>
  </si>
  <si>
    <t>Уборка снега с подъездных козырьков</t>
  </si>
  <si>
    <t>Замена кран фильтра на стоке ГВС Квартира №194</t>
  </si>
  <si>
    <t>Замена кран фильтра на стоке ГВС Квартира №211</t>
  </si>
  <si>
    <t>Итого за март</t>
  </si>
  <si>
    <t>Замена абоненской трубки Квартира №87</t>
  </si>
  <si>
    <t>Очистка козырьков от снега</t>
  </si>
  <si>
    <t>Отключени подъездного отопления</t>
  </si>
  <si>
    <t>Итого за апрель</t>
  </si>
  <si>
    <t>Установка ограждений под мусорные контейнеры</t>
  </si>
  <si>
    <t>Ремонт линии связи аб кв 93</t>
  </si>
  <si>
    <t>Замена абоннеской трубки кв.122</t>
  </si>
  <si>
    <t>Услуги диспетчера 2 раза</t>
  </si>
  <si>
    <t>Закрепление канализационных труб в подвале</t>
  </si>
  <si>
    <t>Отключение отопления</t>
  </si>
  <si>
    <t>Итого за май</t>
  </si>
  <si>
    <t>Кладка плитки на улице на крыльце Подъезд №1</t>
  </si>
  <si>
    <t>Снятие плитки и очистка пола. Кладка плитки Подъезд №4</t>
  </si>
  <si>
    <t>Осмотр и обучение пользования домофонной системы Кв №18. Вызов наладчика. Услуги диспетчера</t>
  </si>
  <si>
    <t>Обход подъездов на предмет освещения</t>
  </si>
  <si>
    <t>Покраска бордюр</t>
  </si>
  <si>
    <t>Итого за июнь</t>
  </si>
  <si>
    <t>Скос травы на придомовой территории</t>
  </si>
  <si>
    <t>Ремонт качели</t>
  </si>
  <si>
    <t>Промывка системы теплоснабжения</t>
  </si>
  <si>
    <t>Итого за июль</t>
  </si>
  <si>
    <t>Кладка плитки на улице на крыльце. Очистка от старого клея Подъезд №2</t>
  </si>
  <si>
    <t>Итого за август</t>
  </si>
  <si>
    <t>Замена панели домофона КС-2006 подъезд №4, Вызов наладчика. Услуги диспетчера</t>
  </si>
  <si>
    <t>Ремонт в щите АВР</t>
  </si>
  <si>
    <t>Итого за сентябрь</t>
  </si>
  <si>
    <t>Ремонт примыканий балконной стены Квартира №137</t>
  </si>
  <si>
    <t>Ремонт мягкой кровли на крыше</t>
  </si>
  <si>
    <t>Наклейка Вас обслуживает</t>
  </si>
  <si>
    <t>Технический осмотр подъездного освещения</t>
  </si>
  <si>
    <t>Замена спускного крана на стояке ГВС Подъезд №3</t>
  </si>
  <si>
    <t>Запуск подъездного отопления</t>
  </si>
  <si>
    <t>Итого за октябрь</t>
  </si>
  <si>
    <t>Ремонт входной двери (сварочные работы) Подъезд №3</t>
  </si>
  <si>
    <t>Ремонт шлагбаума</t>
  </si>
  <si>
    <t>Замена светильников 8шт Подъезд №1,2,3</t>
  </si>
  <si>
    <t>Замена водосчетчика ХВС</t>
  </si>
  <si>
    <t>Регулировка доводчика входной двери и регулировка положения эл.магнита Подъезд №3</t>
  </si>
  <si>
    <t>Итого за ноябрь</t>
  </si>
  <si>
    <t>Замена прожектора 100 вт с лестницы. Монтаж кабеля к прожектору Подъезд №2</t>
  </si>
  <si>
    <t>Замена прожектора 50 вт</t>
  </si>
  <si>
    <t>Автовышка 1час</t>
  </si>
  <si>
    <t>Посыпка дорог песком</t>
  </si>
  <si>
    <t>Устранение протекания примыкания кровли балкона Квартира №189</t>
  </si>
  <si>
    <t>Итого за декабрь</t>
  </si>
  <si>
    <t>Замена доводчика входной двери Подъезд №3 Вызов наладчика. Услуги диспетчера</t>
  </si>
  <si>
    <t>Приобретение новогодней 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</si>
</sst>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0" fillId="0" borderId="6" xfId="0" applyBorder="1"/>
    <xf numFmtId="2" fontId="6" fillId="0" borderId="1" xfId="0" applyNumberFormat="1" applyFont="1" applyBorder="1"/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/>
    <xf numFmtId="0" fontId="10" fillId="0" borderId="1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opLeftCell="A46" workbookViewId="0">
      <selection activeCell="D62" sqref="D62"/>
    </sheetView>
  </sheetViews>
  <sheetFormatPr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8" t="s">
        <v>63</v>
      </c>
      <c r="C1" s="88"/>
      <c r="D1" s="88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7" t="s">
        <v>4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73"/>
      <c r="B5" s="74" t="s">
        <v>2</v>
      </c>
      <c r="C5" s="75"/>
      <c r="D5" s="75"/>
      <c r="E5" s="1"/>
      <c r="F5" s="1"/>
      <c r="G5" s="1"/>
      <c r="H5" s="1"/>
    </row>
    <row r="6" spans="1:8" ht="30" x14ac:dyDescent="0.25">
      <c r="A6" s="76">
        <v>1</v>
      </c>
      <c r="B6" s="76" t="s">
        <v>58</v>
      </c>
      <c r="C6" s="76">
        <v>1223.92</v>
      </c>
      <c r="D6" s="77"/>
      <c r="E6" s="6"/>
      <c r="F6" s="1"/>
    </row>
    <row r="7" spans="1:8" ht="60" x14ac:dyDescent="0.25">
      <c r="A7" s="73">
        <v>2</v>
      </c>
      <c r="B7" s="76" t="s">
        <v>64</v>
      </c>
      <c r="C7" s="75">
        <v>935</v>
      </c>
      <c r="D7" s="75"/>
      <c r="E7" s="6"/>
      <c r="F7" s="1"/>
    </row>
    <row r="8" spans="1:8" ht="30" x14ac:dyDescent="0.25">
      <c r="A8" s="76">
        <v>3</v>
      </c>
      <c r="B8" s="76" t="s">
        <v>65</v>
      </c>
      <c r="C8" s="76">
        <v>2552.5</v>
      </c>
      <c r="D8" s="77"/>
      <c r="E8" s="6"/>
      <c r="F8" s="1"/>
    </row>
    <row r="9" spans="1:8" x14ac:dyDescent="0.25">
      <c r="A9" s="76"/>
      <c r="B9" s="77" t="s">
        <v>66</v>
      </c>
      <c r="C9" s="77">
        <f>SUM(C6:C8)</f>
        <v>4711.42</v>
      </c>
      <c r="D9" s="77">
        <f>C9</f>
        <v>4711.42</v>
      </c>
      <c r="E9" s="6"/>
      <c r="F9" s="1"/>
    </row>
    <row r="10" spans="1:8" s="5" customFormat="1" x14ac:dyDescent="0.25">
      <c r="A10" s="76"/>
      <c r="B10" s="77" t="s">
        <v>5</v>
      </c>
      <c r="C10" s="77"/>
      <c r="D10" s="77"/>
      <c r="E10" s="11"/>
      <c r="F10" s="4"/>
    </row>
    <row r="11" spans="1:8" s="5" customFormat="1" ht="30" x14ac:dyDescent="0.25">
      <c r="A11" s="76">
        <v>1</v>
      </c>
      <c r="B11" s="76" t="s">
        <v>58</v>
      </c>
      <c r="C11" s="76">
        <v>1223.92</v>
      </c>
      <c r="D11" s="77"/>
      <c r="E11" s="4"/>
      <c r="F11" s="4"/>
    </row>
    <row r="12" spans="1:8" s="5" customFormat="1" ht="60" x14ac:dyDescent="0.25">
      <c r="A12" s="76">
        <v>2</v>
      </c>
      <c r="B12" s="76" t="s">
        <v>64</v>
      </c>
      <c r="C12" s="76">
        <v>935</v>
      </c>
      <c r="D12" s="77"/>
      <c r="E12" s="4"/>
      <c r="F12" s="4"/>
    </row>
    <row r="13" spans="1:8" x14ac:dyDescent="0.25">
      <c r="A13" s="76"/>
      <c r="B13" s="77" t="s">
        <v>74</v>
      </c>
      <c r="C13" s="76">
        <f>SUM(C11:C12)</f>
        <v>2158.92</v>
      </c>
      <c r="D13" s="77">
        <f>C13+D9</f>
        <v>6870.34</v>
      </c>
      <c r="E13" s="1"/>
      <c r="F13" s="1"/>
    </row>
    <row r="14" spans="1:8" x14ac:dyDescent="0.25">
      <c r="A14" s="76"/>
      <c r="B14" s="77" t="s">
        <v>3</v>
      </c>
      <c r="C14" s="76"/>
      <c r="D14" s="77"/>
      <c r="E14" s="1"/>
      <c r="F14" s="1"/>
    </row>
    <row r="15" spans="1:8" ht="30" x14ac:dyDescent="0.25">
      <c r="A15" s="76">
        <v>1</v>
      </c>
      <c r="B15" s="76" t="s">
        <v>58</v>
      </c>
      <c r="C15" s="76">
        <v>1223.92</v>
      </c>
      <c r="D15" s="77"/>
      <c r="E15" s="1"/>
      <c r="F15" s="1"/>
    </row>
    <row r="16" spans="1:8" ht="60" x14ac:dyDescent="0.25">
      <c r="A16" s="76">
        <v>2</v>
      </c>
      <c r="B16" s="76" t="s">
        <v>64</v>
      </c>
      <c r="C16" s="76">
        <v>935</v>
      </c>
      <c r="D16" s="77"/>
      <c r="E16" s="1"/>
      <c r="F16" s="1"/>
    </row>
    <row r="17" spans="1:6" x14ac:dyDescent="0.25">
      <c r="A17" s="76">
        <v>3</v>
      </c>
      <c r="B17" s="76" t="s">
        <v>76</v>
      </c>
      <c r="C17" s="76">
        <v>716.6</v>
      </c>
      <c r="D17" s="76"/>
      <c r="E17" s="1"/>
      <c r="F17" s="1"/>
    </row>
    <row r="18" spans="1:6" x14ac:dyDescent="0.25">
      <c r="A18" s="76">
        <v>4</v>
      </c>
      <c r="B18" s="76" t="s">
        <v>77</v>
      </c>
      <c r="C18" s="76">
        <v>1277</v>
      </c>
      <c r="D18" s="77"/>
      <c r="E18" s="1"/>
      <c r="F18" s="1"/>
    </row>
    <row r="19" spans="1:6" s="5" customFormat="1" x14ac:dyDescent="0.25">
      <c r="A19" s="76"/>
      <c r="B19" s="77" t="s">
        <v>78</v>
      </c>
      <c r="C19" s="77">
        <f>SUM(C15:C18)</f>
        <v>4152.5200000000004</v>
      </c>
      <c r="D19" s="77">
        <f>C19+D13</f>
        <v>11022.86</v>
      </c>
      <c r="E19" s="4"/>
      <c r="F19" s="4"/>
    </row>
    <row r="20" spans="1:6" s="5" customFormat="1" x14ac:dyDescent="0.25">
      <c r="A20" s="76"/>
      <c r="B20" s="77" t="s">
        <v>7</v>
      </c>
      <c r="C20" s="77"/>
      <c r="D20" s="77"/>
      <c r="E20" s="4"/>
      <c r="F20" s="4"/>
    </row>
    <row r="21" spans="1:6" s="5" customFormat="1" ht="30" x14ac:dyDescent="0.25">
      <c r="A21" s="76">
        <v>1</v>
      </c>
      <c r="B21" s="76" t="s">
        <v>58</v>
      </c>
      <c r="C21" s="76">
        <v>1223.92</v>
      </c>
      <c r="D21" s="77"/>
      <c r="E21" s="4"/>
      <c r="F21" s="4"/>
    </row>
    <row r="22" spans="1:6" ht="60" x14ac:dyDescent="0.25">
      <c r="A22" s="76">
        <v>2</v>
      </c>
      <c r="B22" s="76" t="s">
        <v>64</v>
      </c>
      <c r="C22" s="76">
        <v>935</v>
      </c>
      <c r="D22" s="76"/>
      <c r="E22" s="1"/>
      <c r="F22" s="1"/>
    </row>
    <row r="23" spans="1:6" x14ac:dyDescent="0.25">
      <c r="A23" s="76">
        <v>3</v>
      </c>
      <c r="B23" s="76" t="s">
        <v>81</v>
      </c>
      <c r="C23" s="76">
        <v>212.06</v>
      </c>
      <c r="D23" s="77"/>
      <c r="E23" s="1"/>
      <c r="F23" s="1"/>
    </row>
    <row r="24" spans="1:6" x14ac:dyDescent="0.25">
      <c r="A24" s="76"/>
      <c r="B24" s="77" t="s">
        <v>82</v>
      </c>
      <c r="C24" s="77">
        <f>SUM(C21:C23)</f>
        <v>2370.98</v>
      </c>
      <c r="D24" s="77">
        <f>C24+D19</f>
        <v>13393.84</v>
      </c>
      <c r="E24" s="1"/>
      <c r="F24" s="1"/>
    </row>
    <row r="25" spans="1:6" x14ac:dyDescent="0.25">
      <c r="A25" s="76"/>
      <c r="B25" s="77" t="s">
        <v>8</v>
      </c>
      <c r="C25" s="76"/>
      <c r="D25" s="77"/>
      <c r="E25" s="1"/>
      <c r="F25" s="1"/>
    </row>
    <row r="26" spans="1:6" ht="30" x14ac:dyDescent="0.25">
      <c r="A26" s="76">
        <v>1</v>
      </c>
      <c r="B26" s="76" t="s">
        <v>58</v>
      </c>
      <c r="C26" s="76">
        <v>1223.92</v>
      </c>
      <c r="D26" s="77"/>
      <c r="E26" s="1"/>
      <c r="F26" s="1"/>
    </row>
    <row r="27" spans="1:6" ht="60" x14ac:dyDescent="0.25">
      <c r="A27" s="76">
        <v>2</v>
      </c>
      <c r="B27" s="76" t="s">
        <v>64</v>
      </c>
      <c r="C27" s="76">
        <v>935</v>
      </c>
      <c r="D27" s="77"/>
      <c r="E27" s="1"/>
      <c r="F27" s="1"/>
    </row>
    <row r="28" spans="1:6" x14ac:dyDescent="0.25">
      <c r="A28" s="76">
        <v>3</v>
      </c>
      <c r="B28" s="76" t="s">
        <v>87</v>
      </c>
      <c r="C28" s="76">
        <v>755</v>
      </c>
      <c r="D28" s="77"/>
      <c r="E28" s="1"/>
      <c r="F28" s="1"/>
    </row>
    <row r="29" spans="1:6" x14ac:dyDescent="0.25">
      <c r="A29" s="76">
        <v>4</v>
      </c>
      <c r="B29" s="76" t="s">
        <v>88</v>
      </c>
      <c r="C29" s="76">
        <v>158.25</v>
      </c>
      <c r="D29" s="76"/>
      <c r="E29" s="1"/>
      <c r="F29" s="1"/>
    </row>
    <row r="30" spans="1:6" x14ac:dyDescent="0.25">
      <c r="A30" s="76"/>
      <c r="B30" s="77" t="s">
        <v>89</v>
      </c>
      <c r="C30" s="77">
        <f>SUM(C26:C29)</f>
        <v>3072.17</v>
      </c>
      <c r="D30" s="77">
        <f>C30+D24</f>
        <v>16466.010000000002</v>
      </c>
      <c r="E30" s="1"/>
      <c r="F30" s="1"/>
    </row>
    <row r="31" spans="1:6" x14ac:dyDescent="0.25">
      <c r="A31" s="76"/>
      <c r="B31" s="77" t="s">
        <v>9</v>
      </c>
      <c r="C31" s="76"/>
      <c r="D31" s="77"/>
      <c r="E31" s="1"/>
      <c r="F31" s="1"/>
    </row>
    <row r="32" spans="1:6" ht="30" x14ac:dyDescent="0.25">
      <c r="A32" s="76">
        <v>1</v>
      </c>
      <c r="B32" s="76" t="s">
        <v>58</v>
      </c>
      <c r="C32" s="76">
        <v>1223.92</v>
      </c>
      <c r="D32" s="77"/>
      <c r="E32" s="1"/>
      <c r="F32" s="1"/>
    </row>
    <row r="33" spans="1:6" ht="60" x14ac:dyDescent="0.25">
      <c r="A33" s="76">
        <v>2</v>
      </c>
      <c r="B33" s="76" t="s">
        <v>64</v>
      </c>
      <c r="C33" s="76">
        <v>935</v>
      </c>
      <c r="D33" s="77"/>
      <c r="E33" s="1"/>
      <c r="F33" s="1"/>
    </row>
    <row r="34" spans="1:6" x14ac:dyDescent="0.25">
      <c r="A34" s="76"/>
      <c r="B34" s="77" t="s">
        <v>95</v>
      </c>
      <c r="C34" s="76">
        <f>SUM(C32:C33)</f>
        <v>2158.92</v>
      </c>
      <c r="D34" s="77">
        <f>C34+D30</f>
        <v>18624.93</v>
      </c>
      <c r="E34" s="1"/>
      <c r="F34" s="1"/>
    </row>
    <row r="35" spans="1:6" x14ac:dyDescent="0.25">
      <c r="A35" s="76"/>
      <c r="B35" s="77" t="s">
        <v>10</v>
      </c>
      <c r="C35" s="76"/>
      <c r="D35" s="77"/>
      <c r="E35" s="1"/>
      <c r="F35" s="1"/>
    </row>
    <row r="36" spans="1:6" ht="30" x14ac:dyDescent="0.25">
      <c r="A36" s="76">
        <v>1</v>
      </c>
      <c r="B36" s="76" t="s">
        <v>58</v>
      </c>
      <c r="C36" s="76">
        <v>1223.92</v>
      </c>
      <c r="D36" s="77"/>
      <c r="E36" s="1"/>
      <c r="F36" s="1"/>
    </row>
    <row r="37" spans="1:6" ht="60" x14ac:dyDescent="0.25">
      <c r="A37" s="76">
        <v>2</v>
      </c>
      <c r="B37" s="76" t="s">
        <v>64</v>
      </c>
      <c r="C37" s="76">
        <v>935</v>
      </c>
      <c r="D37" s="77"/>
      <c r="E37" s="1"/>
      <c r="F37" s="1"/>
    </row>
    <row r="38" spans="1:6" x14ac:dyDescent="0.25">
      <c r="A38" s="76">
        <v>3</v>
      </c>
      <c r="B38" s="76" t="s">
        <v>98</v>
      </c>
      <c r="C38" s="76">
        <v>2892</v>
      </c>
      <c r="D38" s="77"/>
      <c r="E38" s="1"/>
      <c r="F38" s="1"/>
    </row>
    <row r="39" spans="1:6" x14ac:dyDescent="0.25">
      <c r="A39" s="76"/>
      <c r="B39" s="77" t="s">
        <v>99</v>
      </c>
      <c r="C39" s="77">
        <f>SUM(C36:C38)</f>
        <v>5050.92</v>
      </c>
      <c r="D39" s="77">
        <f>C39+D34</f>
        <v>23675.85</v>
      </c>
      <c r="E39" s="1"/>
      <c r="F39" s="1"/>
    </row>
    <row r="40" spans="1:6" x14ac:dyDescent="0.25">
      <c r="A40" s="76"/>
      <c r="B40" s="77" t="s">
        <v>11</v>
      </c>
      <c r="C40" s="76"/>
      <c r="D40" s="77"/>
      <c r="E40" s="1"/>
      <c r="F40" s="1"/>
    </row>
    <row r="41" spans="1:6" ht="30" x14ac:dyDescent="0.25">
      <c r="A41" s="76">
        <v>1</v>
      </c>
      <c r="B41" s="76" t="s">
        <v>58</v>
      </c>
      <c r="C41" s="76">
        <v>1223.92</v>
      </c>
      <c r="D41" s="77"/>
      <c r="E41" s="1"/>
      <c r="F41" s="1"/>
    </row>
    <row r="42" spans="1:6" ht="60" x14ac:dyDescent="0.25">
      <c r="A42" s="76">
        <v>2</v>
      </c>
      <c r="B42" s="76" t="s">
        <v>64</v>
      </c>
      <c r="C42" s="76">
        <v>935</v>
      </c>
      <c r="D42" s="77"/>
      <c r="E42" s="1"/>
      <c r="F42" s="1"/>
    </row>
    <row r="43" spans="1:6" x14ac:dyDescent="0.25">
      <c r="A43" s="76"/>
      <c r="B43" s="77" t="s">
        <v>101</v>
      </c>
      <c r="C43" s="77">
        <f>SUM(C41:C42)</f>
        <v>2158.92</v>
      </c>
      <c r="D43" s="77">
        <f>C43+D39</f>
        <v>25834.769999999997</v>
      </c>
      <c r="E43" s="1"/>
      <c r="F43" s="1"/>
    </row>
    <row r="44" spans="1:6" x14ac:dyDescent="0.25">
      <c r="A44" s="76"/>
      <c r="B44" s="77" t="s">
        <v>12</v>
      </c>
      <c r="C44" s="76"/>
      <c r="D44" s="77"/>
      <c r="E44" s="1"/>
      <c r="F44" s="1"/>
    </row>
    <row r="45" spans="1:6" ht="30" x14ac:dyDescent="0.25">
      <c r="A45" s="76">
        <v>1</v>
      </c>
      <c r="B45" s="76" t="s">
        <v>58</v>
      </c>
      <c r="C45" s="76">
        <v>1223.92</v>
      </c>
      <c r="D45" s="77"/>
      <c r="E45" s="1"/>
      <c r="F45" s="1"/>
    </row>
    <row r="46" spans="1:6" ht="60" x14ac:dyDescent="0.25">
      <c r="A46" s="76">
        <v>2</v>
      </c>
      <c r="B46" s="76" t="s">
        <v>64</v>
      </c>
      <c r="C46" s="76">
        <v>935</v>
      </c>
      <c r="D46" s="77"/>
      <c r="E46" s="1"/>
      <c r="F46" s="1"/>
    </row>
    <row r="47" spans="1:6" x14ac:dyDescent="0.25">
      <c r="A47" s="76"/>
      <c r="B47" s="77" t="s">
        <v>104</v>
      </c>
      <c r="C47" s="77">
        <f>SUM(C45:C46)</f>
        <v>2158.92</v>
      </c>
      <c r="D47" s="77">
        <f>C47+D43</f>
        <v>27993.689999999995</v>
      </c>
      <c r="E47" s="1"/>
      <c r="F47" s="1"/>
    </row>
    <row r="48" spans="1:6" x14ac:dyDescent="0.25">
      <c r="A48" s="76"/>
      <c r="B48" s="77" t="s">
        <v>13</v>
      </c>
      <c r="C48" s="77"/>
      <c r="D48" s="77"/>
      <c r="E48" s="1"/>
      <c r="F48" s="1"/>
    </row>
    <row r="49" spans="1:6" ht="30" x14ac:dyDescent="0.25">
      <c r="A49" s="76">
        <v>1</v>
      </c>
      <c r="B49" s="76" t="s">
        <v>58</v>
      </c>
      <c r="C49" s="76">
        <v>1223.92</v>
      </c>
      <c r="D49" s="77"/>
      <c r="E49" s="1"/>
      <c r="F49" s="1"/>
    </row>
    <row r="50" spans="1:6" ht="60" x14ac:dyDescent="0.25">
      <c r="A50" s="76">
        <v>2</v>
      </c>
      <c r="B50" s="76" t="s">
        <v>64</v>
      </c>
      <c r="C50" s="76">
        <v>935</v>
      </c>
      <c r="D50" s="77"/>
      <c r="E50" s="1"/>
      <c r="F50" s="1"/>
    </row>
    <row r="51" spans="1:6" ht="30" x14ac:dyDescent="0.25">
      <c r="A51" s="76">
        <v>3</v>
      </c>
      <c r="B51" s="76" t="s">
        <v>109</v>
      </c>
      <c r="C51" s="76">
        <v>615.95000000000005</v>
      </c>
      <c r="D51" s="77"/>
      <c r="E51" s="1"/>
      <c r="F51" s="1"/>
    </row>
    <row r="52" spans="1:6" x14ac:dyDescent="0.25">
      <c r="A52" s="76">
        <v>4</v>
      </c>
      <c r="B52" s="76" t="s">
        <v>110</v>
      </c>
      <c r="C52" s="76">
        <v>316.5</v>
      </c>
      <c r="D52" s="77"/>
      <c r="E52" s="1"/>
      <c r="F52" s="1"/>
    </row>
    <row r="53" spans="1:6" x14ac:dyDescent="0.25">
      <c r="A53" s="76"/>
      <c r="B53" s="77" t="s">
        <v>111</v>
      </c>
      <c r="C53" s="77">
        <f>SUM(C49:C52)</f>
        <v>3091.37</v>
      </c>
      <c r="D53" s="77">
        <f>C53+D47</f>
        <v>31085.059999999994</v>
      </c>
      <c r="E53" s="1"/>
      <c r="F53" s="1"/>
    </row>
    <row r="54" spans="1:6" x14ac:dyDescent="0.25">
      <c r="A54" s="76"/>
      <c r="B54" s="77" t="s">
        <v>14</v>
      </c>
      <c r="C54" s="77"/>
      <c r="D54" s="77"/>
      <c r="E54" s="1"/>
      <c r="F54" s="1"/>
    </row>
    <row r="55" spans="1:6" ht="30" x14ac:dyDescent="0.25">
      <c r="A55" s="76">
        <v>1</v>
      </c>
      <c r="B55" s="76" t="s">
        <v>58</v>
      </c>
      <c r="C55" s="76">
        <v>1223.92</v>
      </c>
      <c r="D55" s="77"/>
      <c r="E55" s="1"/>
      <c r="F55" s="1"/>
    </row>
    <row r="56" spans="1:6" ht="60" x14ac:dyDescent="0.25">
      <c r="A56" s="76">
        <v>2</v>
      </c>
      <c r="B56" s="76" t="s">
        <v>64</v>
      </c>
      <c r="C56" s="76">
        <v>935</v>
      </c>
      <c r="D56" s="77"/>
      <c r="E56" s="1"/>
      <c r="F56" s="1"/>
    </row>
    <row r="57" spans="1:6" x14ac:dyDescent="0.25">
      <c r="A57" s="76"/>
      <c r="B57" s="77" t="s">
        <v>117</v>
      </c>
      <c r="C57" s="77">
        <f>SUM(C55:C56)</f>
        <v>2158.92</v>
      </c>
      <c r="D57" s="77">
        <f>C57+D53</f>
        <v>33243.979999999996</v>
      </c>
      <c r="E57" s="1"/>
      <c r="F57" s="1"/>
    </row>
    <row r="58" spans="1:6" x14ac:dyDescent="0.25">
      <c r="A58" s="76"/>
      <c r="B58" s="77" t="s">
        <v>15</v>
      </c>
      <c r="C58" s="76"/>
      <c r="D58" s="77"/>
      <c r="E58" s="1"/>
      <c r="F58" s="1"/>
    </row>
    <row r="59" spans="1:6" ht="30" x14ac:dyDescent="0.25">
      <c r="A59" s="76">
        <v>1</v>
      </c>
      <c r="B59" s="76" t="s">
        <v>58</v>
      </c>
      <c r="C59" s="76">
        <v>1223.92</v>
      </c>
      <c r="D59" s="77"/>
      <c r="E59" s="1"/>
      <c r="F59" s="1"/>
    </row>
    <row r="60" spans="1:6" ht="60" x14ac:dyDescent="0.25">
      <c r="A60" s="76">
        <v>2</v>
      </c>
      <c r="B60" s="76" t="s">
        <v>64</v>
      </c>
      <c r="C60" s="76">
        <v>935</v>
      </c>
      <c r="D60" s="77"/>
      <c r="E60" s="1"/>
      <c r="F60" s="1"/>
    </row>
    <row r="61" spans="1:6" x14ac:dyDescent="0.25">
      <c r="A61" s="76"/>
      <c r="B61" s="77" t="s">
        <v>123</v>
      </c>
      <c r="C61" s="77">
        <f>SUM(C59:C60)</f>
        <v>2158.92</v>
      </c>
      <c r="D61" s="77">
        <f>C61+D57</f>
        <v>35402.899999999994</v>
      </c>
      <c r="E61" s="1"/>
      <c r="F61" s="1"/>
    </row>
    <row r="62" spans="1:6" x14ac:dyDescent="0.25">
      <c r="A62" s="76"/>
      <c r="B62" s="76"/>
      <c r="C62" s="76"/>
      <c r="D62" s="77"/>
      <c r="E62" s="1"/>
      <c r="F62" s="1"/>
    </row>
    <row r="63" spans="1:6" x14ac:dyDescent="0.25">
      <c r="A63" s="76"/>
      <c r="B63" s="76"/>
      <c r="C63" s="76"/>
      <c r="D63" s="77"/>
      <c r="E63" s="1"/>
      <c r="F63" s="1"/>
    </row>
    <row r="64" spans="1:6" x14ac:dyDescent="0.25">
      <c r="A64" s="76"/>
      <c r="B64" s="76"/>
      <c r="C64" s="76"/>
      <c r="D64" s="77"/>
      <c r="E64" s="1"/>
      <c r="F64" s="1"/>
    </row>
    <row r="65" spans="1:6" x14ac:dyDescent="0.25">
      <c r="A65" s="76"/>
      <c r="B65" s="76"/>
      <c r="C65" s="76"/>
      <c r="D65" s="77"/>
      <c r="E65" s="1"/>
      <c r="F65" s="1"/>
    </row>
    <row r="66" spans="1:6" x14ac:dyDescent="0.25">
      <c r="A66" s="76"/>
      <c r="B66" s="77"/>
      <c r="C66" s="76"/>
      <c r="D66" s="77"/>
      <c r="E66" s="1"/>
      <c r="F66" s="1"/>
    </row>
    <row r="67" spans="1:6" x14ac:dyDescent="0.25">
      <c r="A67" s="76"/>
      <c r="B67" s="76"/>
      <c r="C67" s="76"/>
      <c r="D67" s="77"/>
      <c r="E67" s="1"/>
      <c r="F67" s="1"/>
    </row>
    <row r="68" spans="1:6" x14ac:dyDescent="0.25">
      <c r="A68" s="76"/>
      <c r="B68" s="77"/>
      <c r="C68" s="76"/>
      <c r="D68" s="77"/>
      <c r="E68" s="1"/>
      <c r="F68" s="1"/>
    </row>
    <row r="69" spans="1:6" x14ac:dyDescent="0.25">
      <c r="A69" s="76"/>
      <c r="B69" s="76"/>
      <c r="C69" s="76"/>
      <c r="D69" s="77"/>
      <c r="E69" s="1"/>
      <c r="F69" s="1"/>
    </row>
    <row r="70" spans="1:6" x14ac:dyDescent="0.25">
      <c r="A70" s="76"/>
      <c r="B70" s="78"/>
      <c r="C70" s="76"/>
      <c r="D70" s="77"/>
      <c r="E70" s="1"/>
      <c r="F70" s="1"/>
    </row>
    <row r="71" spans="1:6" x14ac:dyDescent="0.25">
      <c r="A71" s="79"/>
      <c r="B71" s="79"/>
      <c r="C71" s="79"/>
      <c r="D71" s="79"/>
    </row>
    <row r="72" spans="1:6" x14ac:dyDescent="0.25">
      <c r="A72" s="79"/>
      <c r="B72" s="79"/>
      <c r="C72" s="79"/>
      <c r="D72" s="79"/>
    </row>
    <row r="76" spans="1:6" x14ac:dyDescent="0.25">
      <c r="F76" s="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31" workbookViewId="0">
      <selection activeCell="D51" sqref="D51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8" t="s">
        <v>63</v>
      </c>
      <c r="C1" s="88"/>
      <c r="D1" s="88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87" t="s">
        <v>6</v>
      </c>
      <c r="C3" s="87"/>
      <c r="D3" s="87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73"/>
      <c r="B5" s="77" t="s">
        <v>2</v>
      </c>
      <c r="C5" s="73"/>
      <c r="D5" s="73"/>
      <c r="E5" s="1"/>
      <c r="F5" s="1"/>
      <c r="G5" s="1"/>
    </row>
    <row r="6" spans="1:15" ht="30" x14ac:dyDescent="0.25">
      <c r="A6" s="80">
        <v>1</v>
      </c>
      <c r="B6" s="76" t="s">
        <v>59</v>
      </c>
      <c r="C6" s="76">
        <v>5832</v>
      </c>
      <c r="D6" s="81"/>
      <c r="E6" s="1"/>
      <c r="F6" s="1"/>
      <c r="G6" s="1"/>
    </row>
    <row r="7" spans="1:15" s="1" customFormat="1" x14ac:dyDescent="0.25">
      <c r="A7" s="76">
        <v>2</v>
      </c>
      <c r="B7" s="76" t="s">
        <v>67</v>
      </c>
      <c r="C7" s="76">
        <v>949.5</v>
      </c>
      <c r="D7" s="76"/>
      <c r="H7"/>
      <c r="I7"/>
      <c r="J7"/>
      <c r="K7"/>
      <c r="L7"/>
      <c r="M7"/>
      <c r="N7"/>
      <c r="O7"/>
    </row>
    <row r="8" spans="1:15" s="4" customFormat="1" x14ac:dyDescent="0.25">
      <c r="A8" s="76"/>
      <c r="B8" s="77" t="s">
        <v>66</v>
      </c>
      <c r="C8" s="77">
        <f>SUM(C6:C7)</f>
        <v>6781.5</v>
      </c>
      <c r="D8" s="77">
        <f>C8</f>
        <v>6781.5</v>
      </c>
      <c r="F8" s="52"/>
      <c r="H8"/>
      <c r="I8"/>
      <c r="J8"/>
      <c r="K8"/>
      <c r="L8"/>
      <c r="M8"/>
      <c r="N8"/>
      <c r="O8"/>
    </row>
    <row r="9" spans="1:15" s="4" customFormat="1" x14ac:dyDescent="0.25">
      <c r="A9" s="76"/>
      <c r="B9" s="77" t="s">
        <v>5</v>
      </c>
      <c r="C9" s="76"/>
      <c r="D9" s="77"/>
      <c r="H9"/>
      <c r="I9"/>
      <c r="J9"/>
      <c r="K9"/>
      <c r="L9"/>
      <c r="M9"/>
      <c r="N9"/>
      <c r="O9"/>
    </row>
    <row r="10" spans="1:15" s="4" customFormat="1" ht="30" x14ac:dyDescent="0.25">
      <c r="A10" s="76">
        <v>1</v>
      </c>
      <c r="B10" s="76" t="s">
        <v>59</v>
      </c>
      <c r="C10" s="76">
        <v>5832</v>
      </c>
      <c r="D10" s="77"/>
      <c r="H10"/>
      <c r="I10"/>
      <c r="J10"/>
      <c r="K10"/>
      <c r="L10"/>
      <c r="M10"/>
      <c r="N10"/>
      <c r="O10"/>
    </row>
    <row r="11" spans="1:15" s="4" customFormat="1" x14ac:dyDescent="0.25">
      <c r="A11" s="76">
        <v>2</v>
      </c>
      <c r="B11" s="76" t="s">
        <v>75</v>
      </c>
      <c r="C11" s="76">
        <v>316.5</v>
      </c>
      <c r="D11" s="77"/>
      <c r="H11"/>
      <c r="I11"/>
      <c r="J11"/>
      <c r="K11"/>
      <c r="L11"/>
      <c r="M11"/>
      <c r="N11"/>
      <c r="O11"/>
    </row>
    <row r="12" spans="1:15" s="4" customFormat="1" x14ac:dyDescent="0.25">
      <c r="A12" s="73"/>
      <c r="B12" s="77" t="s">
        <v>74</v>
      </c>
      <c r="C12" s="81">
        <f>SUM(C10:C11)</f>
        <v>6148.5</v>
      </c>
      <c r="D12" s="77">
        <f>C12+D8</f>
        <v>12930</v>
      </c>
      <c r="H12"/>
      <c r="I12"/>
      <c r="J12"/>
      <c r="K12"/>
      <c r="L12"/>
      <c r="M12"/>
      <c r="N12"/>
      <c r="O12"/>
    </row>
    <row r="13" spans="1:15" s="4" customFormat="1" x14ac:dyDescent="0.25">
      <c r="A13" s="73"/>
      <c r="B13" s="77" t="s">
        <v>3</v>
      </c>
      <c r="C13" s="73"/>
      <c r="D13" s="7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80">
        <v>1</v>
      </c>
      <c r="B14" s="76" t="s">
        <v>59</v>
      </c>
      <c r="C14" s="76">
        <v>5832</v>
      </c>
      <c r="D14" s="77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76">
        <v>2</v>
      </c>
      <c r="B15" s="76" t="s">
        <v>79</v>
      </c>
      <c r="C15" s="76">
        <v>637</v>
      </c>
      <c r="D15" s="77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76">
        <v>3</v>
      </c>
      <c r="B16" s="76" t="s">
        <v>80</v>
      </c>
      <c r="C16" s="76">
        <v>594</v>
      </c>
      <c r="D16" s="77"/>
      <c r="H16"/>
      <c r="I16"/>
      <c r="J16"/>
      <c r="K16"/>
      <c r="L16"/>
      <c r="M16"/>
      <c r="N16"/>
      <c r="O16"/>
    </row>
    <row r="17" spans="1:15" s="1" customFormat="1" x14ac:dyDescent="0.25">
      <c r="A17" s="76"/>
      <c r="B17" s="77" t="s">
        <v>78</v>
      </c>
      <c r="C17" s="76">
        <f>SUM(C14:C16)</f>
        <v>7063</v>
      </c>
      <c r="D17" s="77">
        <f>C17+D12</f>
        <v>19993</v>
      </c>
      <c r="H17"/>
      <c r="I17"/>
      <c r="J17"/>
      <c r="K17"/>
      <c r="L17"/>
      <c r="M17"/>
      <c r="N17"/>
      <c r="O17"/>
    </row>
    <row r="18" spans="1:15" s="1" customFormat="1" x14ac:dyDescent="0.25">
      <c r="A18" s="76"/>
      <c r="B18" s="77" t="s">
        <v>7</v>
      </c>
      <c r="C18" s="77"/>
      <c r="D18" s="77"/>
      <c r="H18"/>
      <c r="I18"/>
      <c r="J18"/>
      <c r="K18"/>
      <c r="L18"/>
      <c r="M18"/>
      <c r="N18"/>
      <c r="O18"/>
    </row>
    <row r="19" spans="1:15" s="4" customFormat="1" ht="30" x14ac:dyDescent="0.25">
      <c r="A19" s="76">
        <v>1</v>
      </c>
      <c r="B19" s="76" t="s">
        <v>59</v>
      </c>
      <c r="C19" s="76">
        <v>5832</v>
      </c>
      <c r="D19" s="77">
        <f>C19+D17</f>
        <v>25825</v>
      </c>
      <c r="H19"/>
      <c r="I19"/>
      <c r="J19"/>
      <c r="K19"/>
      <c r="L19"/>
      <c r="M19"/>
      <c r="N19"/>
      <c r="O19"/>
    </row>
    <row r="20" spans="1:15" s="4" customFormat="1" x14ac:dyDescent="0.25">
      <c r="A20" s="76"/>
      <c r="B20" s="77" t="s">
        <v>8</v>
      </c>
      <c r="C20" s="76"/>
      <c r="D20" s="77"/>
      <c r="H20"/>
      <c r="I20"/>
      <c r="J20"/>
      <c r="K20"/>
      <c r="L20"/>
      <c r="M20"/>
      <c r="N20"/>
      <c r="O20"/>
    </row>
    <row r="21" spans="1:15" s="4" customFormat="1" ht="30" x14ac:dyDescent="0.25">
      <c r="A21" s="76">
        <v>1</v>
      </c>
      <c r="B21" s="76" t="s">
        <v>59</v>
      </c>
      <c r="C21" s="76">
        <v>5832</v>
      </c>
      <c r="D21" s="77"/>
      <c r="H21"/>
      <c r="I21"/>
      <c r="J21"/>
      <c r="K21"/>
      <c r="L21"/>
      <c r="M21"/>
      <c r="N21"/>
      <c r="O21"/>
    </row>
    <row r="22" spans="1:15" s="1" customFormat="1" x14ac:dyDescent="0.25">
      <c r="A22" s="76">
        <v>2</v>
      </c>
      <c r="B22" s="76" t="s">
        <v>90</v>
      </c>
      <c r="C22" s="76">
        <v>618</v>
      </c>
      <c r="D22" s="77"/>
      <c r="H22"/>
      <c r="I22"/>
      <c r="J22"/>
      <c r="K22"/>
      <c r="L22"/>
      <c r="M22"/>
      <c r="N22"/>
      <c r="O22"/>
    </row>
    <row r="23" spans="1:15" s="1" customFormat="1" ht="30" x14ac:dyDescent="0.25">
      <c r="A23" s="76">
        <v>3</v>
      </c>
      <c r="B23" s="76" t="s">
        <v>91</v>
      </c>
      <c r="C23" s="76">
        <v>4176</v>
      </c>
      <c r="D23" s="77"/>
      <c r="H23"/>
      <c r="I23"/>
      <c r="J23"/>
      <c r="K23"/>
      <c r="L23"/>
      <c r="M23"/>
      <c r="N23"/>
      <c r="O23"/>
    </row>
    <row r="24" spans="1:15" s="1" customFormat="1" ht="45" x14ac:dyDescent="0.25">
      <c r="A24" s="76">
        <v>4</v>
      </c>
      <c r="B24" s="76" t="s">
        <v>92</v>
      </c>
      <c r="C24" s="76">
        <v>637</v>
      </c>
      <c r="D24" s="77"/>
      <c r="H24"/>
      <c r="I24"/>
      <c r="J24"/>
      <c r="K24"/>
      <c r="L24"/>
      <c r="M24"/>
      <c r="N24"/>
      <c r="O24"/>
    </row>
    <row r="25" spans="1:15" s="1" customFormat="1" x14ac:dyDescent="0.25">
      <c r="A25" s="76"/>
      <c r="B25" s="77" t="s">
        <v>89</v>
      </c>
      <c r="C25" s="77">
        <f>SUM(C21:C24)</f>
        <v>11263</v>
      </c>
      <c r="D25" s="77">
        <f>C25+D19</f>
        <v>37088</v>
      </c>
      <c r="H25"/>
      <c r="I25"/>
      <c r="J25"/>
      <c r="K25"/>
      <c r="L25"/>
      <c r="M25"/>
      <c r="N25"/>
      <c r="O25"/>
    </row>
    <row r="26" spans="1:15" x14ac:dyDescent="0.25">
      <c r="A26" s="80"/>
      <c r="B26" s="82" t="s">
        <v>9</v>
      </c>
      <c r="C26" s="83"/>
      <c r="D26" s="83"/>
    </row>
    <row r="27" spans="1:15" ht="30" x14ac:dyDescent="0.25">
      <c r="A27" s="80">
        <v>1</v>
      </c>
      <c r="B27" s="76" t="s">
        <v>59</v>
      </c>
      <c r="C27" s="80">
        <v>5832</v>
      </c>
      <c r="D27" s="83">
        <f>C27+D25</f>
        <v>42920</v>
      </c>
    </row>
    <row r="28" spans="1:15" x14ac:dyDescent="0.25">
      <c r="A28" s="80"/>
      <c r="B28" s="77" t="s">
        <v>10</v>
      </c>
      <c r="C28" s="80"/>
      <c r="D28" s="83"/>
    </row>
    <row r="29" spans="1:15" ht="30" x14ac:dyDescent="0.25">
      <c r="A29" s="80">
        <v>1</v>
      </c>
      <c r="B29" s="76" t="s">
        <v>59</v>
      </c>
      <c r="C29" s="80">
        <v>5832</v>
      </c>
      <c r="D29" s="83"/>
    </row>
    <row r="30" spans="1:15" ht="30" x14ac:dyDescent="0.25">
      <c r="A30" s="80">
        <v>2</v>
      </c>
      <c r="B30" s="86" t="s">
        <v>100</v>
      </c>
      <c r="C30" s="80">
        <v>1845</v>
      </c>
      <c r="D30" s="83"/>
    </row>
    <row r="31" spans="1:15" x14ac:dyDescent="0.25">
      <c r="A31" s="80"/>
      <c r="B31" s="82" t="s">
        <v>99</v>
      </c>
      <c r="C31" s="83">
        <f>SUM(C29:C30)</f>
        <v>7677</v>
      </c>
      <c r="D31" s="83">
        <f>C31+D27</f>
        <v>50597</v>
      </c>
    </row>
    <row r="32" spans="1:15" x14ac:dyDescent="0.25">
      <c r="A32" s="80"/>
      <c r="B32" s="82" t="s">
        <v>11</v>
      </c>
      <c r="C32" s="80"/>
      <c r="D32" s="83"/>
    </row>
    <row r="33" spans="1:4" ht="30" x14ac:dyDescent="0.25">
      <c r="A33" s="80">
        <v>1</v>
      </c>
      <c r="B33" s="76" t="s">
        <v>59</v>
      </c>
      <c r="C33" s="76">
        <v>5832</v>
      </c>
      <c r="D33" s="83">
        <f>C33+D31</f>
        <v>56429</v>
      </c>
    </row>
    <row r="34" spans="1:4" x14ac:dyDescent="0.25">
      <c r="A34" s="80"/>
      <c r="B34" s="77" t="s">
        <v>12</v>
      </c>
      <c r="C34" s="80"/>
      <c r="D34" s="80"/>
    </row>
    <row r="35" spans="1:4" ht="30" x14ac:dyDescent="0.25">
      <c r="A35" s="80">
        <v>1</v>
      </c>
      <c r="B35" s="76" t="s">
        <v>59</v>
      </c>
      <c r="C35" s="80">
        <v>5832</v>
      </c>
      <c r="D35" s="83"/>
    </row>
    <row r="36" spans="1:4" ht="30" x14ac:dyDescent="0.25">
      <c r="A36" s="80">
        <v>2</v>
      </c>
      <c r="B36" s="84" t="s">
        <v>105</v>
      </c>
      <c r="C36" s="80">
        <v>1814</v>
      </c>
      <c r="D36" s="83"/>
    </row>
    <row r="37" spans="1:4" x14ac:dyDescent="0.25">
      <c r="A37" s="80">
        <v>3</v>
      </c>
      <c r="B37" s="84" t="s">
        <v>106</v>
      </c>
      <c r="C37" s="80">
        <v>1979</v>
      </c>
      <c r="D37" s="83"/>
    </row>
    <row r="38" spans="1:4" x14ac:dyDescent="0.25">
      <c r="A38" s="80">
        <v>4</v>
      </c>
      <c r="B38" s="84" t="s">
        <v>107</v>
      </c>
      <c r="C38" s="80">
        <v>65</v>
      </c>
      <c r="D38" s="83"/>
    </row>
    <row r="39" spans="1:4" x14ac:dyDescent="0.25">
      <c r="A39" s="80"/>
      <c r="B39" s="77" t="s">
        <v>104</v>
      </c>
      <c r="C39" s="77">
        <f>SUM(C35:C38)</f>
        <v>9690</v>
      </c>
      <c r="D39" s="83">
        <f>C39+D33</f>
        <v>66119</v>
      </c>
    </row>
    <row r="40" spans="1:4" x14ac:dyDescent="0.25">
      <c r="A40" s="80"/>
      <c r="B40" s="82" t="s">
        <v>13</v>
      </c>
      <c r="C40" s="80"/>
      <c r="D40" s="83"/>
    </row>
    <row r="41" spans="1:4" ht="30" x14ac:dyDescent="0.25">
      <c r="A41" s="80">
        <v>1</v>
      </c>
      <c r="B41" s="76" t="s">
        <v>59</v>
      </c>
      <c r="C41" s="80">
        <v>5832</v>
      </c>
      <c r="D41" s="83"/>
    </row>
    <row r="42" spans="1:4" ht="30" x14ac:dyDescent="0.25">
      <c r="A42" s="80">
        <v>2</v>
      </c>
      <c r="B42" s="84" t="s">
        <v>112</v>
      </c>
      <c r="C42" s="80">
        <v>474.75</v>
      </c>
      <c r="D42" s="83"/>
    </row>
    <row r="43" spans="1:4" x14ac:dyDescent="0.25">
      <c r="A43" s="80">
        <v>3</v>
      </c>
      <c r="B43" s="84" t="s">
        <v>113</v>
      </c>
      <c r="C43" s="80">
        <v>2009</v>
      </c>
      <c r="D43" s="83"/>
    </row>
    <row r="44" spans="1:4" x14ac:dyDescent="0.25">
      <c r="A44" s="80"/>
      <c r="B44" s="77" t="s">
        <v>111</v>
      </c>
      <c r="C44" s="83">
        <f>SUM(C41:C43)</f>
        <v>8315.75</v>
      </c>
      <c r="D44" s="83">
        <f>C44+D39</f>
        <v>74434.75</v>
      </c>
    </row>
    <row r="45" spans="1:4" x14ac:dyDescent="0.25">
      <c r="A45" s="80"/>
      <c r="B45" s="82" t="s">
        <v>14</v>
      </c>
      <c r="C45" s="80"/>
      <c r="D45" s="83"/>
    </row>
    <row r="46" spans="1:4" ht="30" x14ac:dyDescent="0.25">
      <c r="A46" s="43">
        <v>1</v>
      </c>
      <c r="B46" s="76" t="s">
        <v>59</v>
      </c>
      <c r="C46" s="43">
        <v>5832</v>
      </c>
      <c r="D46" s="14">
        <f>C46+D44</f>
        <v>80266.75</v>
      </c>
    </row>
    <row r="47" spans="1:4" x14ac:dyDescent="0.25">
      <c r="A47" s="43"/>
      <c r="B47" s="33" t="s">
        <v>15</v>
      </c>
      <c r="C47" s="43"/>
      <c r="D47" s="14"/>
    </row>
    <row r="48" spans="1:4" ht="30" x14ac:dyDescent="0.25">
      <c r="A48" s="43">
        <v>1</v>
      </c>
      <c r="B48" s="76" t="s">
        <v>59</v>
      </c>
      <c r="C48" s="43">
        <v>5832</v>
      </c>
      <c r="D48" s="14"/>
    </row>
    <row r="49" spans="1:4" x14ac:dyDescent="0.25">
      <c r="A49" s="43">
        <v>2</v>
      </c>
      <c r="B49" s="26" t="s">
        <v>75</v>
      </c>
      <c r="C49" s="43">
        <v>396</v>
      </c>
      <c r="D49" s="14"/>
    </row>
    <row r="50" spans="1:4" x14ac:dyDescent="0.25">
      <c r="A50" s="43"/>
      <c r="B50" s="33" t="s">
        <v>123</v>
      </c>
      <c r="C50" s="14">
        <f>SUM(C48:C49)</f>
        <v>6228</v>
      </c>
      <c r="D50" s="14">
        <f>C50+D46</f>
        <v>86494.75</v>
      </c>
    </row>
    <row r="51" spans="1:4" x14ac:dyDescent="0.25">
      <c r="A51" s="43"/>
      <c r="B51" s="13"/>
      <c r="C51" s="43"/>
      <c r="D51" s="14"/>
    </row>
    <row r="52" spans="1:4" x14ac:dyDescent="0.25">
      <c r="A52" s="43"/>
      <c r="B52" s="13"/>
      <c r="C52" s="40"/>
      <c r="D52" s="14"/>
    </row>
    <row r="53" spans="1:4" x14ac:dyDescent="0.25">
      <c r="A53" s="43"/>
      <c r="B53" s="33"/>
      <c r="C53" s="14"/>
      <c r="D53" s="14"/>
    </row>
    <row r="54" spans="1:4" x14ac:dyDescent="0.25">
      <c r="A54" s="43"/>
      <c r="B54" s="33"/>
      <c r="C54" s="14"/>
      <c r="D54" s="14"/>
    </row>
    <row r="55" spans="1:4" x14ac:dyDescent="0.25">
      <c r="A55" s="43"/>
      <c r="B55" s="13"/>
      <c r="C55" s="14"/>
      <c r="D55" s="14"/>
    </row>
    <row r="56" spans="1:4" x14ac:dyDescent="0.25">
      <c r="A56" s="43"/>
      <c r="B56" s="3"/>
      <c r="C56" s="14"/>
      <c r="D56" s="14"/>
    </row>
    <row r="57" spans="1:4" x14ac:dyDescent="0.25">
      <c r="A57" s="43"/>
      <c r="B57" s="33"/>
      <c r="C57" s="14"/>
      <c r="D57" s="14"/>
    </row>
    <row r="58" spans="1:4" x14ac:dyDescent="0.25">
      <c r="A58" s="43"/>
      <c r="B58" s="13"/>
      <c r="C58" s="14"/>
      <c r="D58" s="14"/>
    </row>
    <row r="59" spans="1:4" x14ac:dyDescent="0.25">
      <c r="A59" s="43"/>
      <c r="B59" s="33"/>
      <c r="C59" s="14"/>
      <c r="D59" s="14"/>
    </row>
    <row r="60" spans="1:4" x14ac:dyDescent="0.25">
      <c r="A60" s="43"/>
      <c r="B60" s="13"/>
      <c r="C60" s="43"/>
      <c r="D60" s="14"/>
    </row>
    <row r="61" spans="1:4" x14ac:dyDescent="0.25">
      <c r="A61" s="43"/>
      <c r="B61" s="26"/>
      <c r="C61" s="43"/>
      <c r="D61" s="14"/>
    </row>
    <row r="62" spans="1:4" x14ac:dyDescent="0.25">
      <c r="A62" s="43"/>
      <c r="B62" s="26"/>
      <c r="C62" s="43"/>
      <c r="D62" s="14"/>
    </row>
    <row r="63" spans="1:4" x14ac:dyDescent="0.25">
      <c r="A63" s="43"/>
      <c r="B63" s="26"/>
      <c r="C63" s="43"/>
      <c r="D63" s="14"/>
    </row>
    <row r="64" spans="1:4" x14ac:dyDescent="0.25">
      <c r="A64" s="43"/>
      <c r="B64" s="26"/>
      <c r="C64" s="43"/>
      <c r="D64" s="14"/>
    </row>
    <row r="65" spans="1:4" x14ac:dyDescent="0.25">
      <c r="A65" s="43"/>
      <c r="B65" s="26"/>
      <c r="C65" s="43"/>
      <c r="D65" s="14"/>
    </row>
    <row r="66" spans="1:4" x14ac:dyDescent="0.25">
      <c r="A66" s="43"/>
      <c r="B66" s="33"/>
      <c r="C66" s="14"/>
      <c r="D66" s="14"/>
    </row>
    <row r="67" spans="1:4" x14ac:dyDescent="0.25">
      <c r="A67" s="43"/>
      <c r="B67" s="33"/>
      <c r="C67" s="14"/>
      <c r="D67" s="14"/>
    </row>
    <row r="68" spans="1:4" x14ac:dyDescent="0.25">
      <c r="A68" s="43"/>
      <c r="B68" s="24"/>
      <c r="C68" s="43"/>
      <c r="D68" s="14"/>
    </row>
    <row r="69" spans="1:4" x14ac:dyDescent="0.25">
      <c r="A69" s="15"/>
      <c r="B69" s="15"/>
      <c r="C69" s="24"/>
      <c r="D69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89" t="s">
        <v>63</v>
      </c>
      <c r="C1" s="89"/>
      <c r="D1" s="89"/>
    </row>
    <row r="2" spans="1:4" ht="15.95" customHeight="1" x14ac:dyDescent="0.25">
      <c r="A2" s="1"/>
      <c r="B2" s="2" t="s">
        <v>51</v>
      </c>
      <c r="C2" s="1"/>
      <c r="D2" s="1"/>
    </row>
    <row r="3" spans="1:4" ht="15.95" customHeight="1" x14ac:dyDescent="0.25">
      <c r="A3" s="1"/>
      <c r="B3" s="90" t="s">
        <v>34</v>
      </c>
      <c r="C3" s="90"/>
      <c r="D3" s="90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45"/>
      <c r="D5" s="10"/>
    </row>
    <row r="6" spans="1:4" x14ac:dyDescent="0.25">
      <c r="A6" s="8">
        <v>1</v>
      </c>
      <c r="B6" s="13" t="s">
        <v>68</v>
      </c>
      <c r="C6" s="45">
        <v>145.44</v>
      </c>
      <c r="D6" s="10">
        <v>145.44</v>
      </c>
    </row>
    <row r="7" spans="1:4" x14ac:dyDescent="0.25">
      <c r="A7" s="8"/>
      <c r="B7" s="3" t="s">
        <v>8</v>
      </c>
      <c r="C7" s="45"/>
      <c r="D7" s="10"/>
    </row>
    <row r="8" spans="1:4" x14ac:dyDescent="0.25">
      <c r="A8" s="8">
        <v>1</v>
      </c>
      <c r="B8" s="13" t="s">
        <v>93</v>
      </c>
      <c r="C8" s="45">
        <v>301.75</v>
      </c>
      <c r="D8" s="10">
        <f>C8+D6</f>
        <v>447.19</v>
      </c>
    </row>
    <row r="9" spans="1:4" x14ac:dyDescent="0.25">
      <c r="A9" s="40"/>
      <c r="B9" s="3" t="s">
        <v>12</v>
      </c>
      <c r="C9" s="40"/>
      <c r="D9" s="3"/>
    </row>
    <row r="10" spans="1:4" x14ac:dyDescent="0.25">
      <c r="A10" s="40">
        <v>1</v>
      </c>
      <c r="B10" s="13" t="s">
        <v>108</v>
      </c>
      <c r="C10" s="40">
        <v>202.17</v>
      </c>
      <c r="D10" s="3">
        <f>C10+D8</f>
        <v>649.36</v>
      </c>
    </row>
    <row r="11" spans="1:4" x14ac:dyDescent="0.25">
      <c r="A11" s="8"/>
      <c r="B11" s="3" t="s">
        <v>13</v>
      </c>
      <c r="C11" s="3"/>
      <c r="D11" s="3"/>
    </row>
    <row r="12" spans="1:4" x14ac:dyDescent="0.25">
      <c r="A12" s="8">
        <v>1</v>
      </c>
      <c r="B12" s="40" t="s">
        <v>114</v>
      </c>
      <c r="C12" s="40">
        <v>6277</v>
      </c>
      <c r="D12" s="3">
        <f>C12+D10</f>
        <v>6926.36</v>
      </c>
    </row>
    <row r="13" spans="1:4" x14ac:dyDescent="0.25">
      <c r="A13" s="40"/>
      <c r="B13" s="3" t="s">
        <v>14</v>
      </c>
      <c r="C13" s="40"/>
      <c r="D13" s="3"/>
    </row>
    <row r="14" spans="1:4" ht="30" x14ac:dyDescent="0.25">
      <c r="A14" s="40">
        <v>1</v>
      </c>
      <c r="B14" s="40" t="s">
        <v>118</v>
      </c>
      <c r="C14" s="40">
        <v>5490.5</v>
      </c>
      <c r="D14" s="13"/>
    </row>
    <row r="15" spans="1:4" x14ac:dyDescent="0.25">
      <c r="A15" s="40">
        <v>2</v>
      </c>
      <c r="B15" s="40" t="s">
        <v>119</v>
      </c>
      <c r="C15" s="40">
        <v>2103.5</v>
      </c>
      <c r="D15" s="3"/>
    </row>
    <row r="16" spans="1:4" x14ac:dyDescent="0.25">
      <c r="A16" s="40">
        <v>3</v>
      </c>
      <c r="B16" s="40" t="s">
        <v>120</v>
      </c>
      <c r="C16" s="40">
        <v>1500</v>
      </c>
      <c r="D16" s="3"/>
    </row>
    <row r="17" spans="1:4" x14ac:dyDescent="0.25">
      <c r="A17" s="40"/>
      <c r="B17" s="3" t="s">
        <v>117</v>
      </c>
      <c r="C17" s="3">
        <f>SUM(C14:C16)</f>
        <v>9094</v>
      </c>
      <c r="D17" s="3">
        <f>C17+D12</f>
        <v>16020.36</v>
      </c>
    </row>
    <row r="18" spans="1:4" x14ac:dyDescent="0.25">
      <c r="A18" s="40"/>
      <c r="B18" s="13"/>
      <c r="C18" s="40"/>
      <c r="D18" s="3"/>
    </row>
    <row r="19" spans="1:4" x14ac:dyDescent="0.25">
      <c r="A19" s="40"/>
      <c r="B19" s="13"/>
      <c r="C19" s="40"/>
      <c r="D19" s="40"/>
    </row>
    <row r="20" spans="1:4" x14ac:dyDescent="0.25">
      <c r="A20" s="40"/>
      <c r="B20" s="13"/>
      <c r="C20" s="40"/>
      <c r="D20" s="13"/>
    </row>
    <row r="21" spans="1:4" x14ac:dyDescent="0.25">
      <c r="A21" s="40"/>
      <c r="B21" s="13"/>
      <c r="C21" s="40"/>
      <c r="D21" s="3"/>
    </row>
    <row r="22" spans="1:4" x14ac:dyDescent="0.25">
      <c r="A22" s="40"/>
      <c r="B22" s="40"/>
      <c r="C22" s="40"/>
      <c r="D22" s="3"/>
    </row>
    <row r="23" spans="1:4" x14ac:dyDescent="0.25">
      <c r="A23" s="40"/>
      <c r="B23" s="3"/>
      <c r="C23" s="13"/>
      <c r="D23" s="3"/>
    </row>
    <row r="24" spans="1:4" x14ac:dyDescent="0.25">
      <c r="A24" s="40"/>
      <c r="B24" s="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3"/>
      <c r="B26" s="3"/>
      <c r="C26" s="40"/>
      <c r="D26" s="3"/>
    </row>
    <row r="27" spans="1:4" x14ac:dyDescent="0.25">
      <c r="A27" s="40"/>
      <c r="B27" s="13"/>
      <c r="C27" s="13"/>
      <c r="D27" s="1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3"/>
      <c r="C35" s="40"/>
      <c r="D35" s="3"/>
    </row>
    <row r="36" spans="1:4" x14ac:dyDescent="0.25">
      <c r="A36" s="40"/>
      <c r="B36" s="40"/>
      <c r="C36" s="40"/>
      <c r="D36" s="3"/>
    </row>
    <row r="37" spans="1:4" x14ac:dyDescent="0.25">
      <c r="A37" s="40"/>
      <c r="B37" s="13"/>
      <c r="C37" s="40"/>
      <c r="D37" s="3"/>
    </row>
    <row r="38" spans="1:4" x14ac:dyDescent="0.25">
      <c r="A38" s="43"/>
      <c r="B38" s="24"/>
      <c r="C38" s="43"/>
      <c r="D38" s="14"/>
    </row>
    <row r="39" spans="1:4" x14ac:dyDescent="0.25">
      <c r="A39" s="15"/>
      <c r="B39" s="33"/>
      <c r="C39" s="15"/>
      <c r="D39" s="14"/>
    </row>
    <row r="40" spans="1:4" x14ac:dyDescent="0.25">
      <c r="A40" s="15"/>
      <c r="B40" s="3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5"/>
    </row>
    <row r="43" spans="1:4" x14ac:dyDescent="0.25">
      <c r="A43" s="15"/>
      <c r="B43" s="13"/>
      <c r="C43" s="15"/>
      <c r="D43" s="14"/>
    </row>
    <row r="44" spans="1:4" x14ac:dyDescent="0.25">
      <c r="A44" s="15"/>
      <c r="B44" s="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13"/>
      <c r="C47" s="15"/>
      <c r="D47" s="15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33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4"/>
    </row>
    <row r="55" spans="1:4" x14ac:dyDescent="0.25">
      <c r="A55" s="15"/>
      <c r="B55" s="24"/>
      <c r="C55" s="15"/>
      <c r="D55" s="15"/>
    </row>
    <row r="56" spans="1:4" x14ac:dyDescent="0.25">
      <c r="A56" s="15"/>
      <c r="B56" s="26"/>
      <c r="C56" s="15"/>
      <c r="D56" s="15"/>
    </row>
    <row r="57" spans="1:4" x14ac:dyDescent="0.25">
      <c r="A57" s="15"/>
      <c r="B57" s="33"/>
      <c r="C57" s="14"/>
      <c r="D57" s="14"/>
    </row>
    <row r="58" spans="1:4" x14ac:dyDescent="0.25">
      <c r="A58" s="15"/>
      <c r="B58" s="33"/>
      <c r="C58" s="15"/>
      <c r="D58" s="15"/>
    </row>
    <row r="59" spans="1:4" x14ac:dyDescent="0.25">
      <c r="A59" s="15"/>
      <c r="B59" s="26"/>
      <c r="C59" s="15"/>
      <c r="D59" s="15"/>
    </row>
    <row r="60" spans="1:4" x14ac:dyDescent="0.25">
      <c r="A60" s="15"/>
      <c r="B60" s="33"/>
      <c r="C60" s="14"/>
      <c r="D60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4" sqref="B2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7" t="s">
        <v>63</v>
      </c>
      <c r="C1" s="87"/>
      <c r="D1" s="87"/>
      <c r="E1" s="7"/>
      <c r="F1" s="7"/>
      <c r="G1" s="7"/>
      <c r="H1" s="7"/>
    </row>
    <row r="2" spans="1:8" ht="21.6" customHeight="1" x14ac:dyDescent="0.25">
      <c r="A2" s="6"/>
      <c r="B2" s="91" t="s">
        <v>51</v>
      </c>
      <c r="C2" s="91"/>
      <c r="D2" s="91"/>
      <c r="E2" s="1"/>
      <c r="F2" s="1"/>
      <c r="G2" s="1"/>
      <c r="H2" s="1"/>
    </row>
    <row r="3" spans="1:8" ht="17.25" customHeight="1" x14ac:dyDescent="0.25">
      <c r="A3" s="6"/>
      <c r="B3" s="87" t="s">
        <v>35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2</v>
      </c>
      <c r="C5" s="10"/>
      <c r="D5" s="10"/>
      <c r="E5" s="1"/>
      <c r="F5" s="1"/>
      <c r="G5" s="1"/>
      <c r="H5" s="1"/>
    </row>
    <row r="6" spans="1:8" x14ac:dyDescent="0.25">
      <c r="A6" s="40">
        <v>1</v>
      </c>
      <c r="B6" s="13" t="s">
        <v>69</v>
      </c>
      <c r="C6" s="21">
        <v>337</v>
      </c>
      <c r="D6" s="3"/>
    </row>
    <row r="7" spans="1:8" x14ac:dyDescent="0.25">
      <c r="A7" s="43">
        <v>2</v>
      </c>
      <c r="B7" s="40" t="s">
        <v>60</v>
      </c>
      <c r="C7" s="50">
        <v>200</v>
      </c>
      <c r="D7" s="14"/>
    </row>
    <row r="8" spans="1:8" x14ac:dyDescent="0.25">
      <c r="A8" s="15">
        <v>3</v>
      </c>
      <c r="B8" s="13" t="s">
        <v>70</v>
      </c>
      <c r="C8" s="50">
        <v>100</v>
      </c>
      <c r="D8" s="62"/>
    </row>
    <row r="9" spans="1:8" x14ac:dyDescent="0.25">
      <c r="A9" s="41"/>
      <c r="B9" s="42" t="s">
        <v>66</v>
      </c>
      <c r="C9" s="43">
        <f>SUM(C6:C8)</f>
        <v>637</v>
      </c>
      <c r="D9" s="14">
        <f>C9</f>
        <v>637</v>
      </c>
    </row>
    <row r="10" spans="1:8" x14ac:dyDescent="0.25">
      <c r="A10" s="64"/>
      <c r="B10" s="85" t="s">
        <v>7</v>
      </c>
      <c r="C10" s="65"/>
      <c r="D10" s="66"/>
    </row>
    <row r="11" spans="1:8" x14ac:dyDescent="0.25">
      <c r="A11" s="15">
        <v>1</v>
      </c>
      <c r="B11" s="13" t="s">
        <v>84</v>
      </c>
      <c r="C11" s="43">
        <v>337</v>
      </c>
      <c r="D11" s="15"/>
    </row>
    <row r="12" spans="1:8" x14ac:dyDescent="0.25">
      <c r="A12" s="15">
        <v>2</v>
      </c>
      <c r="B12" s="15" t="s">
        <v>85</v>
      </c>
      <c r="C12" s="43">
        <v>337</v>
      </c>
      <c r="D12" s="15"/>
    </row>
    <row r="13" spans="1:8" x14ac:dyDescent="0.25">
      <c r="A13" s="15">
        <v>3</v>
      </c>
      <c r="B13" s="40" t="s">
        <v>60</v>
      </c>
      <c r="C13" s="43">
        <v>400</v>
      </c>
      <c r="D13" s="14"/>
    </row>
    <row r="14" spans="1:8" x14ac:dyDescent="0.25">
      <c r="A14" s="15">
        <v>4</v>
      </c>
      <c r="B14" s="13" t="s">
        <v>86</v>
      </c>
      <c r="C14" s="43">
        <v>200</v>
      </c>
      <c r="D14" s="14"/>
    </row>
    <row r="15" spans="1:8" x14ac:dyDescent="0.25">
      <c r="A15" s="15"/>
      <c r="B15" s="14" t="s">
        <v>82</v>
      </c>
      <c r="C15" s="14">
        <f>SUM(C11:C14)</f>
        <v>1274</v>
      </c>
      <c r="D15" s="14">
        <f>C15+D9</f>
        <v>1911</v>
      </c>
    </row>
    <row r="16" spans="1:8" x14ac:dyDescent="0.25">
      <c r="A16" s="43"/>
      <c r="B16" s="51" t="s">
        <v>11</v>
      </c>
      <c r="C16" s="43"/>
      <c r="D16" s="15"/>
    </row>
    <row r="17" spans="1:4" ht="30" x14ac:dyDescent="0.25">
      <c r="A17" s="15">
        <v>1</v>
      </c>
      <c r="B17" s="13" t="s">
        <v>102</v>
      </c>
      <c r="C17" s="14">
        <v>5352</v>
      </c>
      <c r="D17" s="14">
        <f>C17+D15</f>
        <v>7263</v>
      </c>
    </row>
    <row r="18" spans="1:4" x14ac:dyDescent="0.25">
      <c r="A18" s="15"/>
      <c r="B18" s="14" t="s">
        <v>13</v>
      </c>
      <c r="C18" s="43"/>
      <c r="D18" s="14"/>
    </row>
    <row r="19" spans="1:4" ht="30" x14ac:dyDescent="0.25">
      <c r="A19" s="15">
        <v>1</v>
      </c>
      <c r="B19" s="54" t="s">
        <v>116</v>
      </c>
      <c r="C19" s="14">
        <f>337+200+100</f>
        <v>637</v>
      </c>
      <c r="D19" s="14">
        <f>C19+D17</f>
        <v>7900</v>
      </c>
    </row>
    <row r="20" spans="1:4" x14ac:dyDescent="0.25">
      <c r="A20" s="15"/>
      <c r="B20" s="33" t="s">
        <v>14</v>
      </c>
      <c r="C20" s="15"/>
      <c r="D20" s="14"/>
    </row>
    <row r="21" spans="1:4" ht="30" x14ac:dyDescent="0.25">
      <c r="A21" s="15">
        <v>1</v>
      </c>
      <c r="B21" s="13" t="s">
        <v>122</v>
      </c>
      <c r="C21" s="15">
        <v>2000</v>
      </c>
      <c r="D21" s="14">
        <f>C21+D19</f>
        <v>9900</v>
      </c>
    </row>
    <row r="22" spans="1:4" x14ac:dyDescent="0.25">
      <c r="A22" s="15"/>
      <c r="B22" s="14" t="s">
        <v>15</v>
      </c>
      <c r="C22" s="14"/>
      <c r="D22" s="14"/>
    </row>
    <row r="23" spans="1:4" ht="30" x14ac:dyDescent="0.25">
      <c r="A23" s="15">
        <v>1</v>
      </c>
      <c r="B23" s="26" t="s">
        <v>124</v>
      </c>
      <c r="C23" s="15">
        <v>3500</v>
      </c>
      <c r="D23" s="15">
        <f>C23+D21</f>
        <v>13400</v>
      </c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87" t="s">
        <v>63</v>
      </c>
      <c r="C1" s="87"/>
      <c r="D1" s="87"/>
    </row>
    <row r="2" spans="1:4" ht="15.95" customHeight="1" x14ac:dyDescent="0.25">
      <c r="A2" s="6"/>
      <c r="B2" s="91" t="s">
        <v>51</v>
      </c>
      <c r="C2" s="91"/>
      <c r="D2" s="91"/>
    </row>
    <row r="3" spans="1:4" ht="15.95" customHeight="1" x14ac:dyDescent="0.25">
      <c r="A3" s="6"/>
      <c r="B3" s="87" t="s">
        <v>37</v>
      </c>
      <c r="C3" s="87"/>
      <c r="D3" s="87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 t="s">
        <v>11</v>
      </c>
      <c r="C5" s="10"/>
      <c r="D5" s="10"/>
    </row>
    <row r="6" spans="1:4" x14ac:dyDescent="0.25">
      <c r="A6" s="10">
        <v>1</v>
      </c>
      <c r="B6" s="13" t="s">
        <v>103</v>
      </c>
      <c r="C6" s="45">
        <v>8313.5</v>
      </c>
      <c r="D6" s="10">
        <f>C6</f>
        <v>8313.5</v>
      </c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87" t="s">
        <v>71</v>
      </c>
      <c r="C1" s="87"/>
      <c r="D1" s="87"/>
      <c r="E1" s="7"/>
      <c r="F1" s="7"/>
      <c r="G1" s="7"/>
      <c r="H1" s="7"/>
    </row>
    <row r="2" spans="1:8" ht="15.75" x14ac:dyDescent="0.25">
      <c r="A2" s="6"/>
      <c r="B2" s="91" t="s">
        <v>51</v>
      </c>
      <c r="C2" s="91"/>
      <c r="D2" s="91"/>
      <c r="E2" s="1"/>
      <c r="F2" s="1"/>
      <c r="G2" s="1"/>
      <c r="H2" s="1"/>
    </row>
    <row r="3" spans="1:8" ht="15.75" x14ac:dyDescent="0.25">
      <c r="A3" s="6"/>
      <c r="B3" s="87" t="s">
        <v>36</v>
      </c>
      <c r="C3" s="87"/>
      <c r="D3" s="8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13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115</v>
      </c>
      <c r="C6" s="13">
        <v>17733</v>
      </c>
      <c r="D6" s="3">
        <f>C6</f>
        <v>17733</v>
      </c>
    </row>
    <row r="7" spans="1:8" s="1" customFormat="1" x14ac:dyDescent="0.25">
      <c r="A7" s="13"/>
      <c r="B7" s="3"/>
      <c r="C7" s="13"/>
      <c r="D7" s="54"/>
    </row>
    <row r="8" spans="1:8" s="5" customFormat="1" x14ac:dyDescent="0.25">
      <c r="A8" s="14"/>
      <c r="B8" s="15"/>
      <c r="C8" s="43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3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17" sqref="M17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64723.229999999996</v>
      </c>
      <c r="C4" s="30">
        <f t="shared" ref="C4:N4" si="0">C5+C6+C7</f>
        <v>76483.23</v>
      </c>
      <c r="D4" s="30">
        <f t="shared" si="0"/>
        <v>78478.23</v>
      </c>
      <c r="E4" s="30">
        <f t="shared" si="0"/>
        <v>64723.229999999996</v>
      </c>
      <c r="F4" s="30">
        <f t="shared" si="0"/>
        <v>64723.229999999996</v>
      </c>
      <c r="G4" s="30">
        <f t="shared" si="0"/>
        <v>64723.229999999996</v>
      </c>
      <c r="H4" s="30">
        <f t="shared" si="0"/>
        <v>64723.229999999996</v>
      </c>
      <c r="I4" s="30">
        <f t="shared" si="0"/>
        <v>64723.229999999996</v>
      </c>
      <c r="J4" s="30">
        <f t="shared" si="0"/>
        <v>64723.229999999996</v>
      </c>
      <c r="K4" s="30">
        <f t="shared" si="0"/>
        <v>64723.229999999996</v>
      </c>
      <c r="L4" s="30">
        <f t="shared" si="0"/>
        <v>71617.23</v>
      </c>
      <c r="M4" s="30">
        <f t="shared" si="0"/>
        <v>64723.229999999996</v>
      </c>
      <c r="N4" s="30">
        <f t="shared" si="0"/>
        <v>809087.75999999989</v>
      </c>
    </row>
    <row r="5" spans="1:14" ht="39" customHeight="1" x14ac:dyDescent="0.35">
      <c r="A5" s="36" t="s">
        <v>17</v>
      </c>
      <c r="B5" s="31">
        <v>35122.54</v>
      </c>
      <c r="C5" s="31">
        <v>35122.54</v>
      </c>
      <c r="D5" s="31">
        <v>35122.54</v>
      </c>
      <c r="E5" s="31">
        <v>35122.54</v>
      </c>
      <c r="F5" s="31">
        <v>35122.54</v>
      </c>
      <c r="G5" s="31">
        <v>35122.54</v>
      </c>
      <c r="H5" s="31">
        <v>35122.54</v>
      </c>
      <c r="I5" s="31">
        <v>35122.54</v>
      </c>
      <c r="J5" s="31">
        <v>35122.54</v>
      </c>
      <c r="K5" s="31">
        <v>35122.54</v>
      </c>
      <c r="L5" s="31">
        <v>35122.54</v>
      </c>
      <c r="M5" s="31">
        <v>35122.54</v>
      </c>
      <c r="N5" s="31">
        <f t="shared" ref="N5:N23" si="1">SUM(B5:M5)</f>
        <v>421470.47999999992</v>
      </c>
    </row>
    <row r="6" spans="1:14" ht="44.25" customHeight="1" x14ac:dyDescent="0.35">
      <c r="A6" s="36" t="s">
        <v>39</v>
      </c>
      <c r="B6" s="31">
        <v>29600.69</v>
      </c>
      <c r="C6" s="31">
        <v>29600.69</v>
      </c>
      <c r="D6" s="31">
        <v>29600.69</v>
      </c>
      <c r="E6" s="31">
        <v>29600.69</v>
      </c>
      <c r="F6" s="31">
        <v>29600.69</v>
      </c>
      <c r="G6" s="31">
        <v>29600.69</v>
      </c>
      <c r="H6" s="31">
        <v>29600.69</v>
      </c>
      <c r="I6" s="31">
        <v>29600.69</v>
      </c>
      <c r="J6" s="31">
        <v>29600.69</v>
      </c>
      <c r="K6" s="31">
        <v>29600.69</v>
      </c>
      <c r="L6" s="31">
        <v>29600.69</v>
      </c>
      <c r="M6" s="31">
        <v>29600.69</v>
      </c>
      <c r="N6" s="31">
        <f>SUM(B6:M6)</f>
        <v>355208.27999999997</v>
      </c>
    </row>
    <row r="7" spans="1:14" ht="44.25" customHeight="1" x14ac:dyDescent="0.35">
      <c r="A7" s="36" t="s">
        <v>32</v>
      </c>
      <c r="B7" s="31"/>
      <c r="C7" s="31">
        <v>11760</v>
      </c>
      <c r="D7" s="31">
        <v>13755</v>
      </c>
      <c r="E7" s="31"/>
      <c r="F7" s="31"/>
      <c r="G7" s="31"/>
      <c r="H7" s="31"/>
      <c r="I7" s="31"/>
      <c r="J7" s="31"/>
      <c r="K7" s="31"/>
      <c r="L7" s="31">
        <v>6894</v>
      </c>
      <c r="M7" s="31"/>
      <c r="N7" s="31">
        <f>SUM(B7:M7)</f>
        <v>32409</v>
      </c>
    </row>
    <row r="8" spans="1:14" ht="36" customHeight="1" x14ac:dyDescent="0.35">
      <c r="A8" s="37" t="s">
        <v>18</v>
      </c>
      <c r="B8" s="30">
        <f>B9+B10+B11+B12+B13</f>
        <v>69696.990000000005</v>
      </c>
      <c r="C8" s="30">
        <f t="shared" ref="C8:M8" si="2">C9+C10+C11+C12+C13</f>
        <v>65178.509999999995</v>
      </c>
      <c r="D8" s="30">
        <f t="shared" si="2"/>
        <v>68478.5</v>
      </c>
      <c r="E8" s="30">
        <f t="shared" si="2"/>
        <v>66261.61</v>
      </c>
      <c r="F8" s="30">
        <f t="shared" si="2"/>
        <v>68135.42</v>
      </c>
      <c r="G8" s="30">
        <f t="shared" si="2"/>
        <v>63472.6</v>
      </c>
      <c r="H8" s="30">
        <f t="shared" si="2"/>
        <v>69195.25</v>
      </c>
      <c r="I8" s="30">
        <f t="shared" si="2"/>
        <v>62676.95</v>
      </c>
      <c r="J8" s="30">
        <f t="shared" si="2"/>
        <v>73720.3</v>
      </c>
      <c r="K8" s="30">
        <f t="shared" si="2"/>
        <v>94745.22</v>
      </c>
      <c r="L8" s="30">
        <f t="shared" si="2"/>
        <v>73754.13</v>
      </c>
      <c r="M8" s="30">
        <f t="shared" si="2"/>
        <v>64462.369999999995</v>
      </c>
      <c r="N8" s="30">
        <f t="shared" si="1"/>
        <v>839777.85</v>
      </c>
    </row>
    <row r="9" spans="1:14" ht="40.5" customHeight="1" x14ac:dyDescent="0.35">
      <c r="A9" s="36" t="s">
        <v>19</v>
      </c>
      <c r="B9" s="31">
        <v>4711.42</v>
      </c>
      <c r="C9" s="31">
        <v>2158.92</v>
      </c>
      <c r="D9" s="31">
        <v>4152.5200000000004</v>
      </c>
      <c r="E9" s="31">
        <v>2370.98</v>
      </c>
      <c r="F9" s="31">
        <v>3072.17</v>
      </c>
      <c r="G9" s="31">
        <v>2158.92</v>
      </c>
      <c r="H9" s="31">
        <v>5050.92</v>
      </c>
      <c r="I9" s="31">
        <v>2158.92</v>
      </c>
      <c r="J9" s="31">
        <v>2158.92</v>
      </c>
      <c r="K9" s="31">
        <v>3091.37</v>
      </c>
      <c r="L9" s="31">
        <v>2158.92</v>
      </c>
      <c r="M9" s="31">
        <v>2158.92</v>
      </c>
      <c r="N9" s="30">
        <f t="shared" si="1"/>
        <v>35402.899999999994</v>
      </c>
    </row>
    <row r="10" spans="1:14" ht="45.75" customHeight="1" x14ac:dyDescent="0.35">
      <c r="A10" s="36" t="s">
        <v>20</v>
      </c>
      <c r="B10" s="32">
        <v>6781.5</v>
      </c>
      <c r="C10" s="31">
        <v>6148.5</v>
      </c>
      <c r="D10" s="31">
        <v>7063</v>
      </c>
      <c r="E10" s="31">
        <v>5832</v>
      </c>
      <c r="F10" s="31">
        <v>11263</v>
      </c>
      <c r="G10" s="31">
        <v>5832</v>
      </c>
      <c r="H10" s="31">
        <v>7677</v>
      </c>
      <c r="I10" s="31">
        <v>5832</v>
      </c>
      <c r="J10" s="31">
        <v>9690</v>
      </c>
      <c r="K10" s="31">
        <v>8315.75</v>
      </c>
      <c r="L10" s="31">
        <v>5832</v>
      </c>
      <c r="M10" s="31">
        <v>6228</v>
      </c>
      <c r="N10" s="30">
        <f t="shared" si="1"/>
        <v>86494.75</v>
      </c>
    </row>
    <row r="11" spans="1:14" ht="45.75" customHeight="1" x14ac:dyDescent="0.35">
      <c r="A11" s="46" t="s">
        <v>30</v>
      </c>
      <c r="B11" s="32">
        <v>145.44</v>
      </c>
      <c r="C11" s="31"/>
      <c r="D11" s="31"/>
      <c r="E11" s="31"/>
      <c r="F11" s="31">
        <v>301.75</v>
      </c>
      <c r="G11" s="31"/>
      <c r="H11" s="31"/>
      <c r="I11" s="31"/>
      <c r="J11" s="31">
        <v>202.17</v>
      </c>
      <c r="K11" s="31">
        <v>6277</v>
      </c>
      <c r="L11" s="31">
        <v>9094</v>
      </c>
      <c r="M11" s="31"/>
      <c r="N11" s="30">
        <f t="shared" si="1"/>
        <v>16020.36</v>
      </c>
    </row>
    <row r="12" spans="1:14" ht="45.75" customHeight="1" x14ac:dyDescent="0.35">
      <c r="A12" s="46" t="s">
        <v>38</v>
      </c>
      <c r="B12" s="32">
        <v>53498.5</v>
      </c>
      <c r="C12" s="32">
        <v>53498.5</v>
      </c>
      <c r="D12" s="31">
        <v>53498.5</v>
      </c>
      <c r="E12" s="31">
        <v>53498.5</v>
      </c>
      <c r="F12" s="31">
        <v>53498.5</v>
      </c>
      <c r="G12" s="31">
        <v>53498.5</v>
      </c>
      <c r="H12" s="31">
        <v>53498.5</v>
      </c>
      <c r="I12" s="31">
        <v>53498.5</v>
      </c>
      <c r="J12" s="31">
        <f>53498.5+5000</f>
        <v>58498.5</v>
      </c>
      <c r="K12" s="31">
        <v>73498.5</v>
      </c>
      <c r="L12" s="31">
        <v>53498.5</v>
      </c>
      <c r="M12" s="31">
        <v>53498.5</v>
      </c>
      <c r="N12" s="30">
        <f t="shared" si="1"/>
        <v>666982</v>
      </c>
    </row>
    <row r="13" spans="1:14" ht="21.75" customHeight="1" x14ac:dyDescent="0.35">
      <c r="A13" s="36" t="s">
        <v>21</v>
      </c>
      <c r="B13" s="31">
        <v>4560.13</v>
      </c>
      <c r="C13" s="31">
        <v>3372.59</v>
      </c>
      <c r="D13" s="31">
        <v>3764.48</v>
      </c>
      <c r="E13" s="31">
        <v>4560.13</v>
      </c>
      <c r="F13" s="31"/>
      <c r="G13" s="31">
        <v>1983.18</v>
      </c>
      <c r="H13" s="31">
        <v>2968.83</v>
      </c>
      <c r="I13" s="31">
        <v>1187.53</v>
      </c>
      <c r="J13" s="31">
        <v>3170.71</v>
      </c>
      <c r="K13" s="31">
        <v>3562.6</v>
      </c>
      <c r="L13" s="31">
        <v>3170.71</v>
      </c>
      <c r="M13" s="31">
        <v>2576.9499999999998</v>
      </c>
      <c r="N13" s="31">
        <f t="shared" si="1"/>
        <v>34877.839999999997</v>
      </c>
    </row>
    <row r="14" spans="1:14" ht="23.25" customHeight="1" x14ac:dyDescent="0.35">
      <c r="A14" s="37" t="s">
        <v>22</v>
      </c>
      <c r="B14" s="30">
        <f>B15+B16+B17</f>
        <v>637</v>
      </c>
      <c r="C14" s="30">
        <f t="shared" ref="C14:M14" si="3">C15+C16+C17</f>
        <v>0</v>
      </c>
      <c r="D14" s="30">
        <f t="shared" si="3"/>
        <v>0</v>
      </c>
      <c r="E14" s="30">
        <f t="shared" si="3"/>
        <v>1274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13665.5</v>
      </c>
      <c r="J14" s="30">
        <f t="shared" si="3"/>
        <v>0</v>
      </c>
      <c r="K14" s="30">
        <f t="shared" si="3"/>
        <v>18370</v>
      </c>
      <c r="L14" s="30">
        <f t="shared" si="3"/>
        <v>2000</v>
      </c>
      <c r="M14" s="30">
        <f t="shared" si="3"/>
        <v>3500</v>
      </c>
      <c r="N14" s="30">
        <f t="shared" si="1"/>
        <v>39446.5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>
        <v>17733</v>
      </c>
      <c r="L15" s="31"/>
      <c r="M15" s="31"/>
      <c r="N15" s="31">
        <f t="shared" si="1"/>
        <v>17733</v>
      </c>
    </row>
    <row r="16" spans="1:14" ht="40.5" customHeight="1" x14ac:dyDescent="0.35">
      <c r="A16" s="36" t="s">
        <v>24</v>
      </c>
      <c r="B16" s="31">
        <v>637</v>
      </c>
      <c r="C16" s="31"/>
      <c r="D16" s="31"/>
      <c r="E16" s="31">
        <v>1274</v>
      </c>
      <c r="F16" s="31"/>
      <c r="G16" s="31"/>
      <c r="H16" s="31"/>
      <c r="I16" s="31">
        <v>5352</v>
      </c>
      <c r="J16" s="31"/>
      <c r="K16" s="31">
        <v>637</v>
      </c>
      <c r="L16" s="31">
        <v>2000</v>
      </c>
      <c r="M16" s="31">
        <v>3500</v>
      </c>
      <c r="N16" s="31">
        <f t="shared" si="1"/>
        <v>13400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>
        <v>8313.5</v>
      </c>
      <c r="J17" s="31"/>
      <c r="K17" s="31"/>
      <c r="L17" s="31"/>
      <c r="M17" s="31"/>
      <c r="N17" s="31">
        <f t="shared" si="1"/>
        <v>8313.5</v>
      </c>
    </row>
    <row r="18" spans="1:14" ht="40.5" customHeight="1" x14ac:dyDescent="0.35">
      <c r="A18" s="63" t="s">
        <v>50</v>
      </c>
      <c r="B18" s="31">
        <v>3350</v>
      </c>
      <c r="C18" s="31"/>
      <c r="D18" s="31"/>
      <c r="E18" s="31">
        <v>1559</v>
      </c>
      <c r="F18" s="31">
        <v>1340</v>
      </c>
      <c r="G18" s="31">
        <v>3166.45</v>
      </c>
      <c r="H18" s="31"/>
      <c r="I18" s="31">
        <v>4258</v>
      </c>
      <c r="J18" s="31"/>
      <c r="K18" s="31"/>
      <c r="L18" s="31">
        <v>200</v>
      </c>
      <c r="M18" s="31">
        <v>4100</v>
      </c>
      <c r="N18" s="31">
        <f t="shared" si="1"/>
        <v>17973.45</v>
      </c>
    </row>
    <row r="19" spans="1:14" ht="40.5" customHeight="1" x14ac:dyDescent="0.35">
      <c r="A19" s="37" t="s">
        <v>53</v>
      </c>
      <c r="B19" s="30">
        <f>B20+B21+B22</f>
        <v>14998.11</v>
      </c>
      <c r="C19" s="30">
        <f t="shared" ref="C19:M19" si="4">C20+C21+C22</f>
        <v>10211.25</v>
      </c>
      <c r="D19" s="30">
        <f t="shared" si="4"/>
        <v>18831.47</v>
      </c>
      <c r="E19" s="30">
        <f t="shared" si="4"/>
        <v>14192.849999999999</v>
      </c>
      <c r="F19" s="30">
        <f t="shared" si="4"/>
        <v>15476.8</v>
      </c>
      <c r="G19" s="30">
        <f t="shared" si="4"/>
        <v>8265.5299999999988</v>
      </c>
      <c r="H19" s="30">
        <f t="shared" si="4"/>
        <v>4659.3499999999995</v>
      </c>
      <c r="I19" s="30">
        <f t="shared" si="4"/>
        <v>15406.419999999998</v>
      </c>
      <c r="J19" s="30">
        <f t="shared" si="4"/>
        <v>-2921.87</v>
      </c>
      <c r="K19" s="47">
        <f t="shared" si="4"/>
        <v>-757.76000000000022</v>
      </c>
      <c r="L19" s="30">
        <f t="shared" si="4"/>
        <v>16657.79</v>
      </c>
      <c r="M19" s="30">
        <f t="shared" si="4"/>
        <v>11958.57</v>
      </c>
      <c r="N19" s="30">
        <f t="shared" ref="N19:N22" si="5">SUM(B19:M19)</f>
        <v>126978.51000000001</v>
      </c>
    </row>
    <row r="20" spans="1:14" ht="40.5" customHeight="1" x14ac:dyDescent="0.35">
      <c r="A20" s="36" t="s">
        <v>54</v>
      </c>
      <c r="B20" s="31">
        <v>-1994.59</v>
      </c>
      <c r="C20" s="31">
        <v>5715.84</v>
      </c>
      <c r="D20" s="31">
        <v>-1190.8</v>
      </c>
      <c r="E20" s="31">
        <v>3304.47</v>
      </c>
      <c r="F20" s="31">
        <v>2977</v>
      </c>
      <c r="G20" s="31">
        <v>5328.83</v>
      </c>
      <c r="H20" s="31">
        <v>-3483.09</v>
      </c>
      <c r="I20" s="31">
        <v>12592.71</v>
      </c>
      <c r="J20" s="31">
        <v>-7025.72</v>
      </c>
      <c r="K20" s="68">
        <v>-11550.76</v>
      </c>
      <c r="L20" s="31">
        <v>3721.25</v>
      </c>
      <c r="M20" s="31">
        <v>-506.09</v>
      </c>
      <c r="N20" s="31">
        <f t="shared" si="5"/>
        <v>7889.0499999999975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68"/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16992.7</v>
      </c>
      <c r="C22" s="31">
        <v>4495.41</v>
      </c>
      <c r="D22" s="31">
        <v>20022.27</v>
      </c>
      <c r="E22" s="31">
        <v>10888.38</v>
      </c>
      <c r="F22" s="31">
        <v>12499.8</v>
      </c>
      <c r="G22" s="31">
        <v>2936.7</v>
      </c>
      <c r="H22" s="31">
        <v>8142.44</v>
      </c>
      <c r="I22" s="31">
        <v>2813.71</v>
      </c>
      <c r="J22" s="31">
        <v>4103.8500000000004</v>
      </c>
      <c r="K22" s="68">
        <v>10793</v>
      </c>
      <c r="L22" s="31">
        <v>12936.54</v>
      </c>
      <c r="M22" s="31">
        <v>12464.66</v>
      </c>
      <c r="N22" s="31">
        <f t="shared" si="5"/>
        <v>119089.46000000002</v>
      </c>
    </row>
    <row r="23" spans="1:14" ht="39.75" customHeight="1" x14ac:dyDescent="0.35">
      <c r="A23" s="37" t="s">
        <v>57</v>
      </c>
      <c r="B23" s="30">
        <v>30324.87</v>
      </c>
      <c r="C23" s="30">
        <v>30324.87</v>
      </c>
      <c r="D23" s="30">
        <v>30324.87</v>
      </c>
      <c r="E23" s="30">
        <v>30324.87</v>
      </c>
      <c r="F23" s="30">
        <v>30324.87</v>
      </c>
      <c r="G23" s="30">
        <v>30324.87</v>
      </c>
      <c r="H23" s="30">
        <v>30324.87</v>
      </c>
      <c r="I23" s="30">
        <v>30324.87</v>
      </c>
      <c r="J23" s="30">
        <v>30324.87</v>
      </c>
      <c r="K23" s="47">
        <v>30324.87</v>
      </c>
      <c r="L23" s="30">
        <v>30324.87</v>
      </c>
      <c r="M23" s="30">
        <v>30324.87</v>
      </c>
      <c r="N23" s="30">
        <f t="shared" si="1"/>
        <v>363898.44</v>
      </c>
    </row>
    <row r="24" spans="1:14" ht="22.5" customHeight="1" x14ac:dyDescent="0.35">
      <c r="A24" s="37" t="s">
        <v>25</v>
      </c>
      <c r="B24" s="47">
        <f>B4+B8+B14+B23+B18+B19</f>
        <v>183730.2</v>
      </c>
      <c r="C24" s="47">
        <f t="shared" ref="C24:N24" si="6">C4+C8+C14+C23+C18+C19</f>
        <v>182197.86</v>
      </c>
      <c r="D24" s="47">
        <f t="shared" si="6"/>
        <v>196113.06999999998</v>
      </c>
      <c r="E24" s="47">
        <f t="shared" si="6"/>
        <v>178335.56</v>
      </c>
      <c r="F24" s="47">
        <f t="shared" si="6"/>
        <v>180000.31999999998</v>
      </c>
      <c r="G24" s="47">
        <f t="shared" si="6"/>
        <v>169952.68</v>
      </c>
      <c r="H24" s="47">
        <f t="shared" si="6"/>
        <v>168902.69999999998</v>
      </c>
      <c r="I24" s="47">
        <f t="shared" si="6"/>
        <v>191054.96999999997</v>
      </c>
      <c r="J24" s="47">
        <f t="shared" si="6"/>
        <v>165846.53</v>
      </c>
      <c r="K24" s="47">
        <f t="shared" si="6"/>
        <v>207405.56</v>
      </c>
      <c r="L24" s="47">
        <f t="shared" si="6"/>
        <v>194554.02</v>
      </c>
      <c r="M24" s="47">
        <f t="shared" si="6"/>
        <v>179069.03999999998</v>
      </c>
      <c r="N24" s="47">
        <f t="shared" si="6"/>
        <v>2197162.5099999998</v>
      </c>
    </row>
    <row r="25" spans="1:14" ht="15.75" x14ac:dyDescent="0.25">
      <c r="A25" s="93" t="s">
        <v>61</v>
      </c>
      <c r="B25" s="93"/>
      <c r="C25" s="93"/>
      <c r="D25" s="38"/>
      <c r="E25" s="38"/>
      <c r="F25" s="38"/>
      <c r="G25" s="53"/>
      <c r="H25" s="38"/>
      <c r="I25" s="38"/>
      <c r="J25" s="38"/>
      <c r="K25" s="38"/>
      <c r="L25" s="94" t="s">
        <v>29</v>
      </c>
      <c r="M25" s="94"/>
      <c r="N25" s="94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93" t="s">
        <v>27</v>
      </c>
      <c r="B27" s="93"/>
      <c r="C27" s="93"/>
      <c r="D27" s="38"/>
      <c r="E27" s="38"/>
      <c r="F27" s="38"/>
      <c r="G27" s="38"/>
      <c r="H27" s="38"/>
      <c r="I27" s="38"/>
      <c r="J27" s="38"/>
      <c r="K27" s="38"/>
      <c r="L27" s="94" t="s">
        <v>33</v>
      </c>
      <c r="M27" s="94"/>
      <c r="N27" s="9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C11" sqref="C1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41"/>
      <c r="E28" s="15"/>
    </row>
    <row r="29" spans="1:5" x14ac:dyDescent="0.25">
      <c r="A29" s="15"/>
      <c r="B29" s="15"/>
      <c r="C29" s="59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59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59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59"/>
      <c r="D35" s="15"/>
      <c r="E35" s="15"/>
    </row>
    <row r="36" spans="1:5" x14ac:dyDescent="0.25">
      <c r="A36" s="15"/>
      <c r="B36" s="15"/>
      <c r="C36" s="59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59"/>
      <c r="D38" s="15"/>
      <c r="E38" s="15"/>
    </row>
    <row r="39" spans="1:5" x14ac:dyDescent="0.25">
      <c r="A39" s="15"/>
      <c r="B39" s="15"/>
      <c r="C39" s="59"/>
      <c r="D39" s="15"/>
      <c r="E39" s="15"/>
    </row>
    <row r="40" spans="1:5" x14ac:dyDescent="0.25">
      <c r="A40" s="15"/>
      <c r="B40" s="15"/>
      <c r="C40" s="59"/>
      <c r="D40" s="15"/>
      <c r="E40" s="15"/>
    </row>
    <row r="41" spans="1:5" x14ac:dyDescent="0.25">
      <c r="A41" s="15"/>
      <c r="B41" s="15"/>
      <c r="C41" s="59"/>
      <c r="D41" s="15"/>
      <c r="E41" s="15"/>
    </row>
    <row r="42" spans="1:5" x14ac:dyDescent="0.25">
      <c r="A42" s="15"/>
      <c r="B42" s="15"/>
      <c r="C42" s="59"/>
      <c r="D42" s="15"/>
      <c r="E42" s="15"/>
    </row>
    <row r="43" spans="1:5" x14ac:dyDescent="0.25">
      <c r="A43" s="15"/>
      <c r="B43" s="15"/>
      <c r="C43" s="59"/>
      <c r="D43" s="15"/>
      <c r="E43" s="15"/>
    </row>
    <row r="44" spans="1:5" x14ac:dyDescent="0.25">
      <c r="A44" s="15"/>
      <c r="B44" s="15"/>
      <c r="C44" s="59"/>
      <c r="D44" s="15"/>
      <c r="E44" s="15"/>
    </row>
    <row r="45" spans="1:5" x14ac:dyDescent="0.25">
      <c r="A45" s="15"/>
      <c r="B45" s="15"/>
      <c r="C45" s="59"/>
      <c r="D45" s="15"/>
      <c r="E45" s="15"/>
    </row>
    <row r="46" spans="1:5" x14ac:dyDescent="0.25">
      <c r="A46" s="15"/>
      <c r="B46" s="15"/>
      <c r="C46" s="59"/>
      <c r="D46" s="15"/>
      <c r="E46" s="15"/>
    </row>
    <row r="47" spans="1:5" x14ac:dyDescent="0.25">
      <c r="A47" s="15"/>
      <c r="B47" s="15"/>
      <c r="C47" s="59"/>
      <c r="D47" s="15"/>
      <c r="E47" s="15"/>
    </row>
    <row r="48" spans="1:5" x14ac:dyDescent="0.25">
      <c r="A48" s="15"/>
      <c r="B48" s="15"/>
      <c r="C48" s="59"/>
      <c r="D48" s="15"/>
      <c r="E48" s="15"/>
    </row>
    <row r="49" spans="1:5" x14ac:dyDescent="0.25">
      <c r="A49" s="15"/>
      <c r="B49" s="15"/>
      <c r="C49" s="59"/>
      <c r="D49" s="15"/>
      <c r="E49" s="15"/>
    </row>
    <row r="50" spans="1:5" x14ac:dyDescent="0.25">
      <c r="A50" s="15"/>
      <c r="B50" s="15"/>
      <c r="C50" s="59"/>
      <c r="D50" s="15"/>
      <c r="E50" s="15"/>
    </row>
    <row r="51" spans="1:5" x14ac:dyDescent="0.25">
      <c r="A51" s="15"/>
      <c r="B51" s="15"/>
      <c r="C51" s="59"/>
      <c r="D51" s="15"/>
      <c r="E51" s="15"/>
    </row>
    <row r="52" spans="1:5" x14ac:dyDescent="0.25">
      <c r="A52" s="15"/>
      <c r="B52" s="15"/>
      <c r="C52" s="59"/>
      <c r="D52" s="15"/>
      <c r="E52" s="15"/>
    </row>
    <row r="53" spans="1:5" x14ac:dyDescent="0.25">
      <c r="A53" s="15"/>
      <c r="B53" s="15"/>
      <c r="C53" s="59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  <row r="56" spans="1:5" x14ac:dyDescent="0.25">
      <c r="A56" s="15"/>
      <c r="B56" s="15"/>
      <c r="C56" s="15"/>
      <c r="D56" s="15"/>
      <c r="E56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D23" sqref="D23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7" t="s">
        <v>63</v>
      </c>
      <c r="C1" s="87"/>
      <c r="D1" s="87"/>
    </row>
    <row r="2" spans="1:4" ht="15.75" x14ac:dyDescent="0.25">
      <c r="A2" s="6"/>
      <c r="B2" s="91" t="s">
        <v>51</v>
      </c>
      <c r="C2" s="91"/>
      <c r="D2" s="91"/>
    </row>
    <row r="3" spans="1:4" ht="15.75" x14ac:dyDescent="0.25">
      <c r="A3" s="6"/>
      <c r="B3" s="87" t="s">
        <v>49</v>
      </c>
      <c r="C3" s="87"/>
      <c r="D3" s="87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70" t="s">
        <v>72</v>
      </c>
      <c r="C5" s="8"/>
      <c r="D5" s="9"/>
    </row>
    <row r="6" spans="1:4" ht="15.75" x14ac:dyDescent="0.25">
      <c r="A6" s="8">
        <v>1</v>
      </c>
      <c r="B6" s="71" t="s">
        <v>73</v>
      </c>
      <c r="C6" s="8">
        <v>3350</v>
      </c>
      <c r="D6" s="72">
        <f>C6</f>
        <v>3350</v>
      </c>
    </row>
    <row r="7" spans="1:4" ht="15.75" x14ac:dyDescent="0.25">
      <c r="A7" s="8"/>
      <c r="B7" s="70" t="s">
        <v>7</v>
      </c>
      <c r="C7" s="10"/>
      <c r="D7" s="72"/>
    </row>
    <row r="8" spans="1:4" x14ac:dyDescent="0.25">
      <c r="A8" s="8">
        <v>1</v>
      </c>
      <c r="B8" s="69" t="s">
        <v>83</v>
      </c>
      <c r="C8" s="8">
        <v>1559</v>
      </c>
      <c r="D8" s="72">
        <f>C8+D6</f>
        <v>4909</v>
      </c>
    </row>
    <row r="9" spans="1:4" x14ac:dyDescent="0.25">
      <c r="A9" s="10"/>
      <c r="B9" s="51" t="s">
        <v>8</v>
      </c>
      <c r="C9" s="10"/>
      <c r="D9" s="10"/>
    </row>
    <row r="10" spans="1:4" x14ac:dyDescent="0.25">
      <c r="A10" s="40">
        <v>1</v>
      </c>
      <c r="B10" s="13" t="s">
        <v>94</v>
      </c>
      <c r="C10" s="49">
        <v>1340</v>
      </c>
      <c r="D10" s="3">
        <f>C10+D8</f>
        <v>6249</v>
      </c>
    </row>
    <row r="11" spans="1:4" x14ac:dyDescent="0.25">
      <c r="A11" s="43"/>
      <c r="B11" s="14" t="s">
        <v>9</v>
      </c>
      <c r="C11" s="50"/>
      <c r="D11" s="14"/>
    </row>
    <row r="12" spans="1:4" x14ac:dyDescent="0.25">
      <c r="A12" s="43">
        <v>1</v>
      </c>
      <c r="B12" s="15" t="s">
        <v>96</v>
      </c>
      <c r="C12" s="50">
        <v>2892</v>
      </c>
      <c r="D12" s="62"/>
    </row>
    <row r="13" spans="1:4" x14ac:dyDescent="0.25">
      <c r="A13" s="43">
        <v>2</v>
      </c>
      <c r="B13" s="15" t="s">
        <v>97</v>
      </c>
      <c r="C13" s="50">
        <v>274.45</v>
      </c>
      <c r="D13" s="62"/>
    </row>
    <row r="14" spans="1:4" x14ac:dyDescent="0.25">
      <c r="A14" s="15"/>
      <c r="B14" s="3" t="s">
        <v>95</v>
      </c>
      <c r="C14" s="22">
        <f>SUM(C12:C13)</f>
        <v>3166.45</v>
      </c>
      <c r="D14" s="62">
        <f>C14+D10</f>
        <v>9415.4500000000007</v>
      </c>
    </row>
    <row r="15" spans="1:4" x14ac:dyDescent="0.25">
      <c r="A15" s="41"/>
      <c r="B15" s="42" t="s">
        <v>11</v>
      </c>
      <c r="C15" s="43"/>
      <c r="D15" s="14"/>
    </row>
    <row r="16" spans="1:4" x14ac:dyDescent="0.25">
      <c r="A16" s="64">
        <v>1</v>
      </c>
      <c r="B16" s="67" t="s">
        <v>96</v>
      </c>
      <c r="C16" s="17">
        <v>4258</v>
      </c>
      <c r="D16" s="66">
        <f>C16+D14</f>
        <v>13673.45</v>
      </c>
    </row>
    <row r="17" spans="1:4" x14ac:dyDescent="0.25">
      <c r="A17" s="15"/>
      <c r="B17" s="23" t="s">
        <v>14</v>
      </c>
      <c r="C17" s="15"/>
      <c r="D17" s="15"/>
    </row>
    <row r="18" spans="1:4" x14ac:dyDescent="0.25">
      <c r="A18" s="15">
        <v>1</v>
      </c>
      <c r="B18" s="13" t="s">
        <v>121</v>
      </c>
      <c r="C18" s="13">
        <v>200</v>
      </c>
      <c r="D18" s="3">
        <f>C18+D16</f>
        <v>13873.45</v>
      </c>
    </row>
    <row r="19" spans="1:4" x14ac:dyDescent="0.25">
      <c r="A19" s="15"/>
      <c r="B19" s="14" t="s">
        <v>15</v>
      </c>
      <c r="C19" s="14"/>
      <c r="D19" s="14"/>
    </row>
    <row r="20" spans="1:4" x14ac:dyDescent="0.25">
      <c r="A20" s="15">
        <v>1</v>
      </c>
      <c r="B20" s="13" t="s">
        <v>121</v>
      </c>
      <c r="C20" s="43">
        <v>200</v>
      </c>
      <c r="D20" s="14"/>
    </row>
    <row r="21" spans="1:4" x14ac:dyDescent="0.25">
      <c r="A21" s="15">
        <v>2</v>
      </c>
      <c r="B21" s="15" t="s">
        <v>125</v>
      </c>
      <c r="C21" s="15">
        <v>3900</v>
      </c>
      <c r="D21" s="14"/>
    </row>
    <row r="22" spans="1:4" x14ac:dyDescent="0.25">
      <c r="A22" s="43"/>
      <c r="B22" s="51" t="s">
        <v>123</v>
      </c>
      <c r="C22" s="14">
        <f>SUM(C20:C21)</f>
        <v>4100</v>
      </c>
      <c r="D22" s="15">
        <f>C22+D18</f>
        <v>17973.45</v>
      </c>
    </row>
    <row r="23" spans="1:4" x14ac:dyDescent="0.25">
      <c r="A23" s="15"/>
      <c r="B23" s="15"/>
      <c r="C23" s="15"/>
      <c r="D23" s="14"/>
    </row>
    <row r="24" spans="1:4" x14ac:dyDescent="0.25">
      <c r="A24" s="15"/>
      <c r="B24" s="15"/>
      <c r="C24" s="15"/>
      <c r="D24" s="14"/>
    </row>
    <row r="25" spans="1:4" x14ac:dyDescent="0.25">
      <c r="A25" s="15"/>
      <c r="B25" s="43"/>
      <c r="C25" s="43"/>
      <c r="D25" s="14"/>
    </row>
    <row r="26" spans="1:4" x14ac:dyDescent="0.25">
      <c r="A26" s="15"/>
      <c r="B26" s="14"/>
      <c r="C26" s="14"/>
      <c r="D26" s="14"/>
    </row>
    <row r="27" spans="1:4" x14ac:dyDescent="0.25">
      <c r="A27" s="15"/>
      <c r="B27" s="33"/>
      <c r="C27" s="15"/>
      <c r="D27" s="14"/>
    </row>
    <row r="28" spans="1:4" x14ac:dyDescent="0.25">
      <c r="A28" s="15"/>
      <c r="B28" s="13"/>
      <c r="C28" s="15"/>
      <c r="D28" s="14"/>
    </row>
    <row r="29" spans="1:4" x14ac:dyDescent="0.25">
      <c r="A29" s="15"/>
      <c r="B29" s="15"/>
      <c r="C29" s="43"/>
      <c r="D29" s="14"/>
    </row>
    <row r="30" spans="1:4" x14ac:dyDescent="0.25">
      <c r="A30" s="15"/>
      <c r="B30" s="14"/>
      <c r="C30" s="14"/>
      <c r="D30" s="14"/>
    </row>
    <row r="31" spans="1:4" x14ac:dyDescent="0.25">
      <c r="A31" s="15"/>
      <c r="B31" s="14"/>
      <c r="C31" s="43"/>
      <c r="D31" s="14"/>
    </row>
    <row r="32" spans="1:4" x14ac:dyDescent="0.25">
      <c r="A32" s="15"/>
      <c r="B32" s="15"/>
      <c r="C32" s="43"/>
      <c r="D32" s="14"/>
    </row>
    <row r="33" spans="1:4" x14ac:dyDescent="0.25">
      <c r="A33" s="15"/>
      <c r="B33" s="34"/>
      <c r="C33" s="43"/>
      <c r="D33" s="15"/>
    </row>
    <row r="34" spans="1:4" x14ac:dyDescent="0.25">
      <c r="A34" s="15"/>
      <c r="B34" s="33"/>
      <c r="C34" s="14"/>
      <c r="D34" s="14"/>
    </row>
    <row r="35" spans="1:4" x14ac:dyDescent="0.25">
      <c r="A35" s="15"/>
      <c r="B35" s="33"/>
      <c r="C35" s="14"/>
      <c r="D35" s="14"/>
    </row>
    <row r="36" spans="1:4" x14ac:dyDescent="0.25">
      <c r="A36" s="15"/>
      <c r="B36" s="26"/>
      <c r="C36" s="43"/>
      <c r="D36" s="14"/>
    </row>
    <row r="37" spans="1:4" x14ac:dyDescent="0.25">
      <c r="A37" s="15"/>
      <c r="B37" s="33"/>
      <c r="C37" s="14"/>
      <c r="D37" s="14"/>
    </row>
    <row r="38" spans="1:4" x14ac:dyDescent="0.25">
      <c r="A38" s="15"/>
      <c r="B38" s="24"/>
      <c r="C38" s="14"/>
      <c r="D38" s="14"/>
    </row>
    <row r="39" spans="1:4" x14ac:dyDescent="0.25">
      <c r="A39" s="15"/>
      <c r="B39" s="33"/>
      <c r="C39" s="14"/>
      <c r="D39" s="14"/>
    </row>
    <row r="40" spans="1:4" x14ac:dyDescent="0.25">
      <c r="A40" s="15"/>
      <c r="B40" s="26"/>
      <c r="C40" s="14"/>
      <c r="D40" s="14"/>
    </row>
    <row r="41" spans="1:4" x14ac:dyDescent="0.25">
      <c r="A41" s="15"/>
      <c r="B41" s="33"/>
      <c r="C41" s="14"/>
      <c r="D41" s="14"/>
    </row>
    <row r="42" spans="1:4" x14ac:dyDescent="0.25">
      <c r="A42" s="15"/>
      <c r="B42" s="33"/>
      <c r="C42" s="14"/>
      <c r="D42" s="14"/>
    </row>
    <row r="43" spans="1:4" x14ac:dyDescent="0.25">
      <c r="A43" s="15"/>
      <c r="B43" s="33"/>
      <c r="C43" s="14"/>
      <c r="D43" s="14"/>
    </row>
    <row r="44" spans="1:4" x14ac:dyDescent="0.25">
      <c r="A44" s="15"/>
      <c r="B44" s="33"/>
      <c r="C44" s="14"/>
      <c r="D44" s="14"/>
    </row>
    <row r="45" spans="1:4" x14ac:dyDescent="0.25">
      <c r="A45" s="15"/>
      <c r="B45" s="33"/>
      <c r="C45" s="14"/>
      <c r="D45" s="14"/>
    </row>
    <row r="46" spans="1:4" x14ac:dyDescent="0.25">
      <c r="A46" s="15"/>
      <c r="B46" s="33"/>
      <c r="C46" s="14"/>
      <c r="D46" s="14"/>
    </row>
    <row r="47" spans="1:4" x14ac:dyDescent="0.25">
      <c r="A47" s="15"/>
      <c r="B47" s="33"/>
      <c r="C47" s="14"/>
      <c r="D47" s="14"/>
    </row>
    <row r="48" spans="1:4" x14ac:dyDescent="0.25">
      <c r="A48" s="15"/>
      <c r="B48" s="33"/>
      <c r="C48" s="14"/>
      <c r="D48" s="14"/>
    </row>
    <row r="49" spans="1:4" x14ac:dyDescent="0.25">
      <c r="A49" s="15"/>
      <c r="B49" s="33"/>
      <c r="C49" s="14"/>
      <c r="D49" s="14"/>
    </row>
    <row r="50" spans="1:4" x14ac:dyDescent="0.25">
      <c r="A50" s="15"/>
      <c r="B50" s="33"/>
      <c r="C50" s="14"/>
      <c r="D50" s="14"/>
    </row>
    <row r="51" spans="1:4" x14ac:dyDescent="0.25">
      <c r="A51" s="15"/>
      <c r="B51" s="40"/>
      <c r="C51" s="43"/>
      <c r="D51" s="14"/>
    </row>
    <row r="52" spans="1:4" x14ac:dyDescent="0.25">
      <c r="A52" s="15"/>
      <c r="B52" s="25"/>
      <c r="C52" s="14"/>
      <c r="D5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2022-01-24T02:46:15Z</dcterms:modified>
</cp:coreProperties>
</file>