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2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заявл." sheetId="8" r:id="rId7"/>
    <sheet name="Лиц. счет. Св. расчет" sheetId="5" r:id="rId8"/>
    <sheet name="Доп.раб." sheetId="9" r:id="rId9"/>
    <sheet name="Лист2" sheetId="10" r:id="rId10"/>
  </sheets>
  <calcPr calcId="145621"/>
</workbook>
</file>

<file path=xl/calcChain.xml><?xml version="1.0" encoding="utf-8"?>
<calcChain xmlns="http://schemas.openxmlformats.org/spreadsheetml/2006/main">
  <c r="D18" i="6" l="1"/>
  <c r="D54" i="2"/>
  <c r="C54" i="2"/>
  <c r="D54" i="1"/>
  <c r="C54" i="1"/>
  <c r="D8" i="4" l="1"/>
  <c r="D6" i="4"/>
  <c r="D23" i="3"/>
  <c r="D16" i="6"/>
  <c r="D47" i="2"/>
  <c r="D50" i="1"/>
  <c r="C50" i="1"/>
  <c r="D21" i="3" l="1"/>
  <c r="C21" i="3"/>
  <c r="K16" i="5"/>
  <c r="D14" i="6" l="1"/>
  <c r="D45" i="2"/>
  <c r="D46" i="1"/>
  <c r="C46" i="1"/>
  <c r="C43" i="2" l="1"/>
  <c r="J10" i="5"/>
  <c r="D12" i="6" l="1"/>
  <c r="D10" i="6"/>
  <c r="D6" i="6"/>
  <c r="D43" i="2"/>
  <c r="D42" i="1" l="1"/>
  <c r="C42" i="1"/>
  <c r="D10" i="9" l="1"/>
  <c r="C37" i="2"/>
  <c r="D37" i="2" s="1"/>
  <c r="D38" i="1"/>
  <c r="C38" i="1"/>
  <c r="C10" i="6" l="1"/>
  <c r="D32" i="2"/>
  <c r="D34" i="1"/>
  <c r="C34" i="1"/>
  <c r="D8" i="9" l="1"/>
  <c r="D17" i="3"/>
  <c r="C17" i="3"/>
  <c r="D30" i="2"/>
  <c r="C30" i="2"/>
  <c r="D29" i="1"/>
  <c r="C29" i="1"/>
  <c r="D6" i="9" l="1"/>
  <c r="D8" i="3"/>
  <c r="D26" i="2"/>
  <c r="C26" i="2"/>
  <c r="D25" i="1"/>
  <c r="C25" i="1"/>
  <c r="D6" i="3" l="1"/>
  <c r="D21" i="2"/>
  <c r="C21" i="2"/>
  <c r="D21" i="1"/>
  <c r="C21" i="1"/>
  <c r="D17" i="2"/>
  <c r="C17" i="2"/>
  <c r="D16" i="1"/>
  <c r="C16" i="1"/>
  <c r="D11" i="2" l="1"/>
  <c r="C11" i="2"/>
  <c r="D12" i="1"/>
  <c r="C12" i="1"/>
  <c r="D7" i="2" l="1"/>
  <c r="D8" i="1"/>
  <c r="M4" i="5" l="1"/>
  <c r="L4" i="5"/>
  <c r="K4" i="5"/>
  <c r="J4" i="5"/>
  <c r="I4" i="5"/>
  <c r="H4" i="5"/>
  <c r="G4" i="5"/>
  <c r="F4" i="5"/>
  <c r="E4" i="5"/>
  <c r="D4" i="5"/>
  <c r="C4" i="5"/>
  <c r="B4" i="5"/>
  <c r="C8" i="1"/>
  <c r="C7" i="2"/>
  <c r="K1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J14" i="5"/>
  <c r="I14" i="5"/>
  <c r="H14" i="5"/>
  <c r="G14" i="5"/>
  <c r="F14" i="5"/>
  <c r="E14" i="5"/>
  <c r="D14" i="5"/>
  <c r="C14" i="5"/>
  <c r="B14" i="5"/>
  <c r="B24" i="5" l="1"/>
  <c r="J24" i="5"/>
  <c r="F24" i="5"/>
  <c r="L24" i="5"/>
  <c r="H24" i="5"/>
  <c r="E24" i="5"/>
  <c r="I24" i="5"/>
  <c r="M24" i="5"/>
  <c r="G24" i="5"/>
  <c r="K24" i="5"/>
  <c r="D24" i="5"/>
  <c r="C24" i="5"/>
  <c r="N19" i="5"/>
  <c r="N6" i="5"/>
  <c r="N23" i="5"/>
  <c r="N13" i="5"/>
  <c r="N5" i="5"/>
  <c r="N4" i="5" l="1"/>
  <c r="N10" i="5" l="1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<sst xmlns="http://schemas.openxmlformats.org/spreadsheetml/2006/main" count="236" uniqueCount="117">
  <si>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</si>
  <si>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</si>
  <si>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</si>
  <si>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</si>
  <si>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</si>
  <si>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</si>
  <si>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</si>
  <si>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</si>
  <si>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</si>
  <si>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</si>
  <si>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</si>
  <si>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</si>
  <si>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</si>
  <si>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</si>
  <si>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</si>
  <si>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</si>
  <si>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</si>
  <si>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</si>
  <si>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</si>
  <si>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</si>
  <si>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</si>
  <si>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</si>
  <si>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</si>
  <si>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</si>
  <si>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</si>
  <si>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</si>
  <si>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</si>
  <si>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</si>
  <si>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</si>
  <si>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</si>
  <si>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</si>
  <si>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</si>
  <si>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</si>
  <si>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</si>
  <si>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</si>
  <si>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</si>
  <si>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</si>
  <si>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</si>
  <si>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</si>
  <si>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Сосновая,16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</si>
  <si>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</si>
  <si>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</si>
  <si>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</si>
  <si>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</si>
  <si>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</si>
  <si>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</si>
  <si>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</si>
  <si>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</si>
  <si>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</si>
  <si>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</si>
  <si>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</si>
  <si>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</si>
  <si>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</si>
  <si>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</si>
  <si>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</si>
  <si>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</si>
  <si>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</si>
  <si>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</si>
  <si>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системы видеонаблюдения</t>
  </si>
  <si>
    <t>Директор ООО УК "Крокус"</t>
  </si>
  <si>
    <t>Итого: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</si>
  <si>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</si>
  <si>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</si>
  <si>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</si>
  <si>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Лицевой счёт 2021г</t>
  </si>
  <si>
    <t>Итого за февраль</t>
  </si>
  <si>
    <t>Уборка снега с подъездных козырьков</t>
  </si>
  <si>
    <t>Итого за март</t>
  </si>
  <si>
    <t>Ремонт входной двери Подъезд №2</t>
  </si>
  <si>
    <t>Очистка подъездных козырьков(февраль)</t>
  </si>
  <si>
    <t>Монтаж оконной ручки Подъезд №1</t>
  </si>
  <si>
    <t>Обработка подвала раствором гипхлоридом</t>
  </si>
  <si>
    <t>Итого за апрель</t>
  </si>
  <si>
    <t>Демонтаж двери в подъезде</t>
  </si>
  <si>
    <t>Замена доводчика входной двери Подъезд №1</t>
  </si>
  <si>
    <t>Итого за май</t>
  </si>
  <si>
    <t>Установка замков на дверь в ТУ</t>
  </si>
  <si>
    <t>Ремонт двери решетки подъезда №1. Установка проушан под замок</t>
  </si>
  <si>
    <t>Изготовление доставка и установка стеклопакета Подъезд №4 (за апрель)</t>
  </si>
  <si>
    <t>Покраска бордюр</t>
  </si>
  <si>
    <t>Итого за июнь</t>
  </si>
  <si>
    <t xml:space="preserve">Навешивание замков за май </t>
  </si>
  <si>
    <t>Ремонт тамбура снаружи Подъезд №4 согласно смете</t>
  </si>
  <si>
    <t>Ремонт тамбуров и цокольного этажа Подъезд №4</t>
  </si>
  <si>
    <t>Ремонт тамбуров и цокольного этажа Подъезд №3</t>
  </si>
  <si>
    <t>Ремонт тамбура снаружи Подъезд №3 согласно смете</t>
  </si>
  <si>
    <t>Ремонт тамбуров и цокольного этажа Подъезд №2</t>
  </si>
  <si>
    <t>Ремонт тамбуров и цокольного этажа Подъезд №1</t>
  </si>
  <si>
    <t>Ремонт тамбура снаружи Подъезд №1</t>
  </si>
  <si>
    <t>Скос травы на придомовой территории</t>
  </si>
  <si>
    <t>Сварочные работы по устранению утечки в теплоузле Подъезд №1</t>
  </si>
  <si>
    <t>Итого за июль</t>
  </si>
  <si>
    <t>Замена двух светильников Подъезд №1</t>
  </si>
  <si>
    <t>Ревизия щитка в квартиру Квартира №33</t>
  </si>
  <si>
    <t>Итого за август</t>
  </si>
  <si>
    <t>Ремонт подъездной двери</t>
  </si>
  <si>
    <t>Наклейки правило пользования лифтом</t>
  </si>
  <si>
    <t>Замена циркуляционного насоса ГВС</t>
  </si>
  <si>
    <t>Итого за сентябрь</t>
  </si>
  <si>
    <t>Наклейка Вас обслуживает</t>
  </si>
  <si>
    <t>Чистка чердака от голубей</t>
  </si>
  <si>
    <t>Техосмотр подъездного освещения</t>
  </si>
  <si>
    <t>Замена доводчика на третью тамбурную дверь в подъезде №1</t>
  </si>
  <si>
    <t>Итого за октябрь</t>
  </si>
  <si>
    <t>Замена прожектора 100вт на улице Подъезд №1</t>
  </si>
  <si>
    <t>Замена доводчика входной двери Подъезд №4</t>
  </si>
  <si>
    <t xml:space="preserve">Монтаж системы ведеонаблюдения </t>
  </si>
  <si>
    <t>Итого за ноябрь</t>
  </si>
  <si>
    <t>Замена светильников Онлайт Подъезд №1,2  2шт</t>
  </si>
  <si>
    <t>Изготовление и установка входной металлической двери</t>
  </si>
  <si>
    <t>Замена отопительных приборов с установкой кранов и перемычек. Квартира №66</t>
  </si>
  <si>
    <t>Итого за декабрь</t>
  </si>
  <si>
    <t>Обследование вытяжки в квартире №177</t>
  </si>
  <si>
    <t>Закрепление табличек в лифте Подъезд №1,2</t>
  </si>
  <si>
    <t xml:space="preserve">Стоимость табличек </t>
  </si>
  <si>
    <t>Смазка дверных шарниров. Установка ограничителя на двери. Подъезд №1</t>
  </si>
  <si>
    <t>Замена светильников Онлайт Подъезд №2  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</si>
</sst>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" xfId="0" applyNumberFormat="1" applyBorder="1"/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7" fillId="0" borderId="1" xfId="0" applyFont="1" applyBorder="1" applyAlignment="1">
      <alignment wrapText="1"/>
    </xf>
    <xf numFmtId="2" fontId="0" fillId="0" borderId="1" xfId="0" applyNumberFormat="1" applyBorder="1"/>
    <xf numFmtId="0" fontId="5" fillId="0" borderId="5" xfId="0" applyFont="1" applyBorder="1" applyAlignment="1">
      <alignment wrapText="1"/>
    </xf>
    <xf numFmtId="0" fontId="0" fillId="0" borderId="6" xfId="0" applyFont="1" applyBorder="1"/>
    <xf numFmtId="0" fontId="0" fillId="0" borderId="8" xfId="0" applyBorder="1" applyAlignment="1">
      <alignment wrapText="1"/>
    </xf>
    <xf numFmtId="0" fontId="0" fillId="0" borderId="8" xfId="0" applyBorder="1"/>
    <xf numFmtId="2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38" workbookViewId="0">
      <selection activeCell="D55" sqref="D55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39"/>
      <c r="B1" s="81" t="s">
        <v>62</v>
      </c>
      <c r="C1" s="81"/>
      <c r="D1" s="81"/>
      <c r="E1" s="7"/>
      <c r="F1" s="7"/>
      <c r="G1" s="7"/>
      <c r="H1" s="7"/>
    </row>
    <row r="2" spans="1:8" ht="15.75" x14ac:dyDescent="0.25">
      <c r="A2" s="39"/>
      <c r="B2" s="2" t="s">
        <v>39</v>
      </c>
      <c r="C2" s="39"/>
      <c r="D2" s="39"/>
      <c r="E2" s="1"/>
      <c r="F2" s="1"/>
      <c r="G2" s="1"/>
      <c r="H2" s="1"/>
    </row>
    <row r="3" spans="1:8" ht="28.9" customHeight="1" x14ac:dyDescent="0.25">
      <c r="A3" s="39"/>
      <c r="B3" s="80" t="s">
        <v>4</v>
      </c>
      <c r="C3" s="80"/>
      <c r="D3" s="80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67"/>
      <c r="B5" s="68" t="s">
        <v>2</v>
      </c>
      <c r="C5" s="67"/>
      <c r="D5" s="67"/>
      <c r="E5" s="1"/>
      <c r="F5" s="1"/>
      <c r="G5" s="1"/>
      <c r="H5" s="1"/>
    </row>
    <row r="6" spans="1:8" ht="30" x14ac:dyDescent="0.25">
      <c r="A6" s="69">
        <v>1</v>
      </c>
      <c r="B6" s="69" t="s">
        <v>56</v>
      </c>
      <c r="C6" s="69">
        <v>1223.92</v>
      </c>
      <c r="D6" s="68"/>
      <c r="E6" s="6"/>
      <c r="F6" s="1"/>
    </row>
    <row r="7" spans="1:8" ht="60" x14ac:dyDescent="0.25">
      <c r="A7" s="69">
        <v>2</v>
      </c>
      <c r="B7" s="69" t="s">
        <v>63</v>
      </c>
      <c r="C7" s="69">
        <v>935</v>
      </c>
      <c r="D7" s="68"/>
      <c r="E7" s="6"/>
      <c r="F7" s="1"/>
    </row>
    <row r="8" spans="1:8" x14ac:dyDescent="0.25">
      <c r="A8" s="69"/>
      <c r="B8" s="69" t="s">
        <v>60</v>
      </c>
      <c r="C8" s="69">
        <f>SUM(C6:C7)</f>
        <v>2158.92</v>
      </c>
      <c r="D8" s="68">
        <f>C8</f>
        <v>2158.92</v>
      </c>
      <c r="E8" s="6"/>
      <c r="F8" s="1"/>
    </row>
    <row r="9" spans="1:8" x14ac:dyDescent="0.25">
      <c r="A9" s="67"/>
      <c r="B9" s="68" t="s">
        <v>5</v>
      </c>
      <c r="C9" s="67"/>
      <c r="D9" s="67"/>
      <c r="E9" s="6"/>
      <c r="F9" s="1"/>
    </row>
    <row r="10" spans="1:8" ht="30" x14ac:dyDescent="0.25">
      <c r="A10" s="69">
        <v>1</v>
      </c>
      <c r="B10" s="69" t="s">
        <v>56</v>
      </c>
      <c r="C10" s="69">
        <v>1223.92</v>
      </c>
      <c r="D10" s="68"/>
      <c r="E10" s="6"/>
      <c r="F10" s="1"/>
    </row>
    <row r="11" spans="1:8" ht="60" x14ac:dyDescent="0.25">
      <c r="A11" s="69">
        <v>2</v>
      </c>
      <c r="B11" s="69" t="s">
        <v>63</v>
      </c>
      <c r="C11" s="69">
        <v>935</v>
      </c>
      <c r="D11" s="68"/>
      <c r="E11" s="6"/>
      <c r="F11" s="1"/>
    </row>
    <row r="12" spans="1:8" x14ac:dyDescent="0.25">
      <c r="A12" s="69"/>
      <c r="B12" s="68" t="s">
        <v>65</v>
      </c>
      <c r="C12" s="68">
        <f>SUM(C10:C11)</f>
        <v>2158.92</v>
      </c>
      <c r="D12" s="68">
        <f>C12+D8</f>
        <v>4317.84</v>
      </c>
      <c r="E12" s="6"/>
      <c r="F12" s="1"/>
    </row>
    <row r="13" spans="1:8" x14ac:dyDescent="0.25">
      <c r="A13" s="69"/>
      <c r="B13" s="68" t="s">
        <v>3</v>
      </c>
      <c r="C13" s="69"/>
      <c r="D13" s="68"/>
      <c r="E13" s="6"/>
      <c r="F13" s="1"/>
    </row>
    <row r="14" spans="1:8" ht="30" x14ac:dyDescent="0.25">
      <c r="A14" s="69">
        <v>1</v>
      </c>
      <c r="B14" s="69" t="s">
        <v>56</v>
      </c>
      <c r="C14" s="69">
        <v>1223.92</v>
      </c>
      <c r="D14" s="68"/>
      <c r="E14" s="6"/>
      <c r="F14" s="1"/>
    </row>
    <row r="15" spans="1:8" ht="60" x14ac:dyDescent="0.25">
      <c r="A15" s="69">
        <v>2</v>
      </c>
      <c r="B15" s="69" t="s">
        <v>63</v>
      </c>
      <c r="C15" s="69">
        <v>935</v>
      </c>
      <c r="D15" s="68"/>
      <c r="E15" s="6"/>
      <c r="F15" s="1"/>
    </row>
    <row r="16" spans="1:8" x14ac:dyDescent="0.25">
      <c r="A16" s="69"/>
      <c r="B16" s="68" t="s">
        <v>67</v>
      </c>
      <c r="C16" s="69">
        <f>SUM(C14:C15)</f>
        <v>2158.92</v>
      </c>
      <c r="D16" s="68">
        <f>C16+D12</f>
        <v>6476.76</v>
      </c>
      <c r="E16" s="6"/>
      <c r="F16" s="1"/>
    </row>
    <row r="17" spans="1:6" x14ac:dyDescent="0.25">
      <c r="A17" s="69"/>
      <c r="B17" s="68" t="s">
        <v>7</v>
      </c>
      <c r="C17" s="69"/>
      <c r="D17" s="68"/>
      <c r="E17" s="6"/>
      <c r="F17" s="1"/>
    </row>
    <row r="18" spans="1:6" ht="30" x14ac:dyDescent="0.25">
      <c r="A18" s="69">
        <v>1</v>
      </c>
      <c r="B18" s="69" t="s">
        <v>56</v>
      </c>
      <c r="C18" s="68">
        <v>1223.92</v>
      </c>
      <c r="D18" s="68"/>
      <c r="E18" s="6"/>
      <c r="F18" s="1"/>
    </row>
    <row r="19" spans="1:6" s="5" customFormat="1" ht="60" x14ac:dyDescent="0.25">
      <c r="A19" s="69">
        <v>2</v>
      </c>
      <c r="B19" s="69" t="s">
        <v>63</v>
      </c>
      <c r="C19" s="69">
        <v>935</v>
      </c>
      <c r="D19" s="68"/>
      <c r="E19" s="11"/>
      <c r="F19" s="4"/>
    </row>
    <row r="20" spans="1:6" s="5" customFormat="1" x14ac:dyDescent="0.25">
      <c r="A20" s="69">
        <v>3</v>
      </c>
      <c r="B20" s="69" t="s">
        <v>71</v>
      </c>
      <c r="C20" s="69">
        <v>489.5</v>
      </c>
      <c r="D20" s="68"/>
      <c r="E20" s="11"/>
      <c r="F20" s="4"/>
    </row>
    <row r="21" spans="1:6" s="5" customFormat="1" x14ac:dyDescent="0.25">
      <c r="A21" s="69"/>
      <c r="B21" s="68" t="s">
        <v>72</v>
      </c>
      <c r="C21" s="68">
        <f>SUM(C18:C20)</f>
        <v>2648.42</v>
      </c>
      <c r="D21" s="68">
        <f>C21+D16</f>
        <v>9125.18</v>
      </c>
      <c r="E21" s="4"/>
      <c r="F21" s="4"/>
    </row>
    <row r="22" spans="1:6" x14ac:dyDescent="0.25">
      <c r="A22" s="69"/>
      <c r="B22" s="68" t="s">
        <v>8</v>
      </c>
      <c r="C22" s="68"/>
      <c r="D22" s="68"/>
      <c r="E22" s="1"/>
      <c r="F22" s="1"/>
    </row>
    <row r="23" spans="1:6" ht="30" x14ac:dyDescent="0.25">
      <c r="A23" s="69">
        <v>1</v>
      </c>
      <c r="B23" s="69" t="s">
        <v>56</v>
      </c>
      <c r="C23" s="69">
        <v>1223.92</v>
      </c>
      <c r="D23" s="68"/>
      <c r="E23" s="1"/>
      <c r="F23" s="1"/>
    </row>
    <row r="24" spans="1:6" ht="60" x14ac:dyDescent="0.25">
      <c r="A24" s="69">
        <v>2</v>
      </c>
      <c r="B24" s="69" t="s">
        <v>63</v>
      </c>
      <c r="C24" s="69">
        <v>935</v>
      </c>
      <c r="D24" s="68"/>
      <c r="E24" s="1"/>
      <c r="F24" s="1"/>
    </row>
    <row r="25" spans="1:6" x14ac:dyDescent="0.25">
      <c r="A25" s="69"/>
      <c r="B25" s="68" t="s">
        <v>75</v>
      </c>
      <c r="C25" s="68">
        <f>SUM(C23:C24)</f>
        <v>2158.92</v>
      </c>
      <c r="D25" s="68">
        <f>C25+D21</f>
        <v>11284.1</v>
      </c>
      <c r="E25" s="1"/>
      <c r="F25" s="1"/>
    </row>
    <row r="26" spans="1:6" x14ac:dyDescent="0.25">
      <c r="A26" s="69"/>
      <c r="B26" s="68" t="s">
        <v>9</v>
      </c>
      <c r="C26" s="69"/>
      <c r="D26" s="68"/>
      <c r="E26" s="1"/>
      <c r="F26" s="1"/>
    </row>
    <row r="27" spans="1:6" ht="30" x14ac:dyDescent="0.25">
      <c r="A27" s="69">
        <v>1</v>
      </c>
      <c r="B27" s="69" t="s">
        <v>56</v>
      </c>
      <c r="C27" s="69">
        <v>1223.92</v>
      </c>
      <c r="D27" s="68"/>
      <c r="E27" s="1"/>
      <c r="F27" s="1"/>
    </row>
    <row r="28" spans="1:6" ht="60" x14ac:dyDescent="0.25">
      <c r="A28" s="69">
        <v>2</v>
      </c>
      <c r="B28" s="69" t="s">
        <v>63</v>
      </c>
      <c r="C28" s="68">
        <v>935</v>
      </c>
      <c r="D28" s="68"/>
      <c r="E28" s="1"/>
      <c r="F28" s="1"/>
    </row>
    <row r="29" spans="1:6" x14ac:dyDescent="0.25">
      <c r="A29" s="69"/>
      <c r="B29" s="68" t="s">
        <v>80</v>
      </c>
      <c r="C29" s="69">
        <f>SUM(C27:C28)</f>
        <v>2158.92</v>
      </c>
      <c r="D29" s="68">
        <f>C29+D25</f>
        <v>13443.02</v>
      </c>
      <c r="E29" s="1"/>
      <c r="F29" s="1"/>
    </row>
    <row r="30" spans="1:6" x14ac:dyDescent="0.25">
      <c r="A30" s="69"/>
      <c r="B30" s="68" t="s">
        <v>10</v>
      </c>
      <c r="C30" s="69"/>
      <c r="D30" s="68"/>
      <c r="E30" s="1"/>
      <c r="F30" s="1"/>
    </row>
    <row r="31" spans="1:6" ht="30" x14ac:dyDescent="0.25">
      <c r="A31" s="69">
        <v>1</v>
      </c>
      <c r="B31" s="69" t="s">
        <v>56</v>
      </c>
      <c r="C31" s="69">
        <v>1223.92</v>
      </c>
      <c r="D31" s="68"/>
      <c r="E31" s="1"/>
      <c r="F31" s="1"/>
    </row>
    <row r="32" spans="1:6" ht="60" x14ac:dyDescent="0.25">
      <c r="A32" s="69">
        <v>2</v>
      </c>
      <c r="B32" s="69" t="s">
        <v>63</v>
      </c>
      <c r="C32" s="69">
        <v>935</v>
      </c>
      <c r="D32" s="68"/>
      <c r="E32" s="1"/>
      <c r="F32" s="1"/>
    </row>
    <row r="33" spans="1:6" ht="30" x14ac:dyDescent="0.25">
      <c r="A33" s="69">
        <v>3</v>
      </c>
      <c r="B33" s="69" t="s">
        <v>90</v>
      </c>
      <c r="C33" s="69">
        <v>1232.5</v>
      </c>
      <c r="D33" s="68"/>
      <c r="E33" s="1"/>
      <c r="F33" s="1"/>
    </row>
    <row r="34" spans="1:6" x14ac:dyDescent="0.25">
      <c r="A34" s="69"/>
      <c r="B34" s="68" t="s">
        <v>91</v>
      </c>
      <c r="C34" s="68">
        <f>SUM(C31:C33)</f>
        <v>3391.42</v>
      </c>
      <c r="D34" s="68">
        <f>C34+D29</f>
        <v>16834.440000000002</v>
      </c>
      <c r="E34" s="1"/>
      <c r="F34" s="1"/>
    </row>
    <row r="35" spans="1:6" x14ac:dyDescent="0.25">
      <c r="A35" s="69"/>
      <c r="B35" s="68" t="s">
        <v>11</v>
      </c>
      <c r="C35" s="69"/>
      <c r="D35" s="68"/>
      <c r="E35" s="1"/>
      <c r="F35" s="1"/>
    </row>
    <row r="36" spans="1:6" ht="30" x14ac:dyDescent="0.25">
      <c r="A36" s="69">
        <v>1</v>
      </c>
      <c r="B36" s="69" t="s">
        <v>56</v>
      </c>
      <c r="C36" s="68">
        <v>1223.92</v>
      </c>
      <c r="D36" s="68"/>
      <c r="E36" s="1"/>
      <c r="F36" s="1"/>
    </row>
    <row r="37" spans="1:6" ht="60" x14ac:dyDescent="0.25">
      <c r="A37" s="69">
        <v>2</v>
      </c>
      <c r="B37" s="69" t="s">
        <v>63</v>
      </c>
      <c r="C37" s="69">
        <v>935</v>
      </c>
      <c r="D37" s="68"/>
      <c r="E37" s="1"/>
      <c r="F37" s="1"/>
    </row>
    <row r="38" spans="1:6" x14ac:dyDescent="0.25">
      <c r="A38" s="69"/>
      <c r="B38" s="68" t="s">
        <v>94</v>
      </c>
      <c r="C38" s="68">
        <f>SUM(C36:C37)</f>
        <v>2158.92</v>
      </c>
      <c r="D38" s="68">
        <f>C38+D34</f>
        <v>18993.36</v>
      </c>
      <c r="E38" s="1"/>
      <c r="F38" s="1"/>
    </row>
    <row r="39" spans="1:6" x14ac:dyDescent="0.25">
      <c r="A39" s="69"/>
      <c r="B39" s="68" t="s">
        <v>12</v>
      </c>
      <c r="C39" s="69"/>
      <c r="D39" s="68"/>
      <c r="E39" s="1"/>
      <c r="F39" s="1"/>
    </row>
    <row r="40" spans="1:6" ht="30" x14ac:dyDescent="0.25">
      <c r="A40" s="69">
        <v>1</v>
      </c>
      <c r="B40" s="69" t="s">
        <v>56</v>
      </c>
      <c r="C40" s="69">
        <v>1223.92</v>
      </c>
      <c r="D40" s="68"/>
      <c r="E40" s="1"/>
      <c r="F40" s="1"/>
    </row>
    <row r="41" spans="1:6" ht="60" x14ac:dyDescent="0.25">
      <c r="A41" s="69">
        <v>2</v>
      </c>
      <c r="B41" s="69" t="s">
        <v>63</v>
      </c>
      <c r="C41" s="69">
        <v>935</v>
      </c>
      <c r="D41" s="68"/>
      <c r="E41" s="1"/>
      <c r="F41" s="1"/>
    </row>
    <row r="42" spans="1:6" x14ac:dyDescent="0.25">
      <c r="A42" s="69"/>
      <c r="B42" s="68" t="s">
        <v>98</v>
      </c>
      <c r="C42" s="68">
        <f>SUM(C40:C41)</f>
        <v>2158.92</v>
      </c>
      <c r="D42" s="68">
        <f>C42+D38</f>
        <v>21152.28</v>
      </c>
      <c r="E42" s="1"/>
      <c r="F42" s="1"/>
    </row>
    <row r="43" spans="1:6" x14ac:dyDescent="0.25">
      <c r="A43" s="13"/>
      <c r="B43" s="3" t="s">
        <v>13</v>
      </c>
      <c r="C43" s="13"/>
      <c r="D43" s="3"/>
      <c r="E43" s="1"/>
      <c r="F43" s="1"/>
    </row>
    <row r="44" spans="1:6" ht="30" x14ac:dyDescent="0.25">
      <c r="A44" s="13">
        <v>1</v>
      </c>
      <c r="B44" s="69" t="s">
        <v>56</v>
      </c>
      <c r="C44" s="13">
        <v>1223.92</v>
      </c>
      <c r="D44" s="3"/>
      <c r="E44" s="1"/>
      <c r="F44" s="1"/>
    </row>
    <row r="45" spans="1:6" ht="60" x14ac:dyDescent="0.25">
      <c r="A45" s="13">
        <v>2</v>
      </c>
      <c r="B45" s="69" t="s">
        <v>63</v>
      </c>
      <c r="C45" s="13">
        <v>935</v>
      </c>
      <c r="D45" s="3"/>
      <c r="E45" s="1"/>
      <c r="F45" s="1"/>
    </row>
    <row r="46" spans="1:6" x14ac:dyDescent="0.25">
      <c r="A46" s="13"/>
      <c r="B46" s="3" t="s">
        <v>103</v>
      </c>
      <c r="C46" s="3">
        <f>SUM(C44:C45)</f>
        <v>2158.92</v>
      </c>
      <c r="D46" s="3">
        <f>C46+D42</f>
        <v>23311.199999999997</v>
      </c>
      <c r="E46" s="1"/>
      <c r="F46" s="1"/>
    </row>
    <row r="47" spans="1:6" x14ac:dyDescent="0.25">
      <c r="A47" s="13"/>
      <c r="B47" s="68" t="s">
        <v>14</v>
      </c>
      <c r="C47" s="69"/>
      <c r="D47" s="68"/>
      <c r="E47" s="1"/>
      <c r="F47" s="1"/>
    </row>
    <row r="48" spans="1:6" ht="30" x14ac:dyDescent="0.25">
      <c r="A48" s="13">
        <v>1</v>
      </c>
      <c r="B48" s="69" t="s">
        <v>56</v>
      </c>
      <c r="C48" s="69">
        <v>1223.92</v>
      </c>
      <c r="D48" s="68"/>
      <c r="E48" s="1"/>
      <c r="F48" s="1"/>
    </row>
    <row r="49" spans="1:6" ht="60" x14ac:dyDescent="0.25">
      <c r="A49" s="13">
        <v>2</v>
      </c>
      <c r="B49" s="69" t="s">
        <v>63</v>
      </c>
      <c r="C49" s="69">
        <v>935</v>
      </c>
      <c r="D49" s="68"/>
      <c r="E49" s="1"/>
      <c r="F49" s="1"/>
    </row>
    <row r="50" spans="1:6" x14ac:dyDescent="0.25">
      <c r="A50" s="13"/>
      <c r="B50" s="68" t="s">
        <v>107</v>
      </c>
      <c r="C50" s="68">
        <f>SUM(C48:C49)</f>
        <v>2158.92</v>
      </c>
      <c r="D50" s="68">
        <f>C50+D46</f>
        <v>25470.119999999995</v>
      </c>
      <c r="E50" s="1"/>
      <c r="F50" s="1"/>
    </row>
    <row r="51" spans="1:6" x14ac:dyDescent="0.25">
      <c r="A51" s="13"/>
      <c r="B51" s="68" t="s">
        <v>15</v>
      </c>
      <c r="C51" s="68"/>
      <c r="D51" s="68"/>
      <c r="E51" s="1"/>
      <c r="F51" s="1"/>
    </row>
    <row r="52" spans="1:6" ht="30" x14ac:dyDescent="0.25">
      <c r="A52" s="13">
        <v>1</v>
      </c>
      <c r="B52" s="69" t="s">
        <v>56</v>
      </c>
      <c r="C52" s="69">
        <v>1223.92</v>
      </c>
      <c r="D52" s="68"/>
      <c r="E52" s="1"/>
      <c r="F52" s="1"/>
    </row>
    <row r="53" spans="1:6" ht="60" x14ac:dyDescent="0.25">
      <c r="A53" s="13">
        <v>2</v>
      </c>
      <c r="B53" s="69" t="s">
        <v>63</v>
      </c>
      <c r="C53" s="69">
        <v>935</v>
      </c>
      <c r="D53" s="68"/>
      <c r="E53" s="1"/>
      <c r="F53" s="1"/>
    </row>
    <row r="54" spans="1:6" x14ac:dyDescent="0.25">
      <c r="A54" s="13"/>
      <c r="B54" s="68" t="s">
        <v>111</v>
      </c>
      <c r="C54" s="68">
        <f>SUM(C52:C53)</f>
        <v>2158.92</v>
      </c>
      <c r="D54" s="68">
        <f>C54+D50</f>
        <v>27629.039999999994</v>
      </c>
      <c r="E54" s="1"/>
      <c r="F54" s="1"/>
    </row>
    <row r="55" spans="1:6" x14ac:dyDescent="0.25">
      <c r="A55" s="13"/>
      <c r="B55" s="68"/>
      <c r="C55" s="68"/>
      <c r="D55" s="68"/>
      <c r="E55" s="1"/>
      <c r="F55" s="1"/>
    </row>
    <row r="56" spans="1:6" x14ac:dyDescent="0.25">
      <c r="A56" s="13"/>
      <c r="B56" s="68"/>
      <c r="C56" s="68"/>
      <c r="D56" s="68"/>
      <c r="E56" s="1"/>
      <c r="F56" s="1"/>
    </row>
    <row r="57" spans="1:6" x14ac:dyDescent="0.25">
      <c r="A57" s="40"/>
      <c r="B57" s="68"/>
      <c r="C57" s="69"/>
      <c r="D57" s="68"/>
      <c r="E57" s="1"/>
      <c r="F57" s="1"/>
    </row>
    <row r="58" spans="1:6" x14ac:dyDescent="0.25">
      <c r="A58" s="13"/>
      <c r="B58" s="69"/>
      <c r="C58" s="69"/>
      <c r="D58" s="68"/>
      <c r="E58" s="1"/>
      <c r="F58" s="1"/>
    </row>
    <row r="59" spans="1:6" x14ac:dyDescent="0.25">
      <c r="A59" s="13"/>
      <c r="B59" s="69"/>
      <c r="C59" s="69"/>
      <c r="D59" s="68"/>
      <c r="E59" s="1"/>
      <c r="F59" s="1"/>
    </row>
    <row r="60" spans="1:6" x14ac:dyDescent="0.25">
      <c r="A60" s="13"/>
      <c r="B60" s="68"/>
      <c r="C60" s="69"/>
      <c r="D60" s="69"/>
      <c r="E60" s="1"/>
      <c r="F60" s="1"/>
    </row>
    <row r="61" spans="1:6" x14ac:dyDescent="0.25">
      <c r="A61" s="40"/>
      <c r="B61" s="68"/>
      <c r="C61" s="69"/>
      <c r="D61" s="69"/>
      <c r="E61" s="1"/>
      <c r="F61" s="1"/>
    </row>
    <row r="62" spans="1:6" x14ac:dyDescent="0.25">
      <c r="A62" s="13"/>
      <c r="B62" s="69"/>
      <c r="C62" s="69"/>
      <c r="D62" s="69"/>
      <c r="E62" s="1"/>
      <c r="F62" s="1"/>
    </row>
    <row r="63" spans="1:6" x14ac:dyDescent="0.25">
      <c r="A63" s="13"/>
      <c r="B63" s="69"/>
      <c r="C63" s="69"/>
      <c r="D63" s="69"/>
      <c r="E63" s="1"/>
      <c r="F63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40" sqref="O40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34" workbookViewId="0">
      <selection activeCell="D55" sqref="D55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15.95" customHeight="1" x14ac:dyDescent="0.35">
      <c r="A1" s="39"/>
      <c r="B1" s="81" t="s">
        <v>62</v>
      </c>
      <c r="C1" s="81"/>
      <c r="D1" s="81"/>
      <c r="E1" s="7"/>
      <c r="F1" s="7"/>
      <c r="G1" s="7"/>
      <c r="H1" s="7"/>
    </row>
    <row r="2" spans="1:8" ht="15.95" customHeight="1" x14ac:dyDescent="0.25">
      <c r="A2" s="39"/>
      <c r="B2" s="2" t="s">
        <v>39</v>
      </c>
      <c r="C2" s="39"/>
      <c r="D2" s="39"/>
      <c r="E2" s="1"/>
      <c r="F2" s="1"/>
      <c r="G2" s="1"/>
      <c r="H2" s="1"/>
    </row>
    <row r="3" spans="1:8" ht="15.95" customHeight="1" x14ac:dyDescent="0.25">
      <c r="A3" s="39"/>
      <c r="B3" s="80" t="s">
        <v>6</v>
      </c>
      <c r="C3" s="80"/>
      <c r="D3" s="80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67"/>
      <c r="B5" s="68" t="s">
        <v>2</v>
      </c>
      <c r="C5" s="67"/>
      <c r="D5" s="67"/>
      <c r="E5" s="1"/>
      <c r="F5" s="1"/>
      <c r="G5" s="1"/>
      <c r="H5" s="1"/>
    </row>
    <row r="6" spans="1:8" ht="30" x14ac:dyDescent="0.25">
      <c r="A6" s="67">
        <v>1</v>
      </c>
      <c r="B6" s="69" t="s">
        <v>58</v>
      </c>
      <c r="C6" s="67">
        <v>5280</v>
      </c>
      <c r="D6" s="70"/>
      <c r="E6" s="1"/>
      <c r="F6" s="1"/>
      <c r="G6" s="1"/>
      <c r="H6" s="1"/>
    </row>
    <row r="7" spans="1:8" s="1" customFormat="1" x14ac:dyDescent="0.25">
      <c r="A7" s="71"/>
      <c r="B7" s="72" t="s">
        <v>60</v>
      </c>
      <c r="C7" s="71">
        <f>SUM(C6:C6)</f>
        <v>5280</v>
      </c>
      <c r="D7" s="72">
        <f>C7</f>
        <v>5280</v>
      </c>
    </row>
    <row r="8" spans="1:8" s="4" customFormat="1" x14ac:dyDescent="0.25">
      <c r="A8" s="71"/>
      <c r="B8" s="72" t="s">
        <v>5</v>
      </c>
      <c r="C8" s="71"/>
      <c r="D8" s="72"/>
    </row>
    <row r="9" spans="1:8" s="4" customFormat="1" ht="30" x14ac:dyDescent="0.25">
      <c r="A9" s="67">
        <v>1</v>
      </c>
      <c r="B9" s="69" t="s">
        <v>58</v>
      </c>
      <c r="C9" s="67">
        <v>5280</v>
      </c>
      <c r="D9" s="70"/>
    </row>
    <row r="10" spans="1:8" s="4" customFormat="1" x14ac:dyDescent="0.25">
      <c r="A10" s="69">
        <v>2</v>
      </c>
      <c r="B10" s="69" t="s">
        <v>66</v>
      </c>
      <c r="C10" s="67">
        <v>1266</v>
      </c>
      <c r="D10" s="68"/>
    </row>
    <row r="11" spans="1:8" s="1" customFormat="1" x14ac:dyDescent="0.25">
      <c r="A11" s="69"/>
      <c r="B11" s="68" t="s">
        <v>65</v>
      </c>
      <c r="C11" s="69">
        <f>SUM(C9:C10)</f>
        <v>6546</v>
      </c>
      <c r="D11" s="68">
        <f>C11+D7</f>
        <v>11826</v>
      </c>
    </row>
    <row r="12" spans="1:8" s="1" customFormat="1" x14ac:dyDescent="0.25">
      <c r="A12" s="69"/>
      <c r="B12" s="68" t="s">
        <v>3</v>
      </c>
      <c r="C12" s="68"/>
      <c r="D12" s="68"/>
    </row>
    <row r="13" spans="1:8" s="4" customFormat="1" ht="30" x14ac:dyDescent="0.25">
      <c r="A13" s="69">
        <v>1</v>
      </c>
      <c r="B13" s="69" t="s">
        <v>58</v>
      </c>
      <c r="C13" s="69">
        <v>5280</v>
      </c>
      <c r="D13" s="68"/>
    </row>
    <row r="14" spans="1:8" s="1" customFormat="1" x14ac:dyDescent="0.25">
      <c r="A14" s="69">
        <v>2</v>
      </c>
      <c r="B14" s="69" t="s">
        <v>68</v>
      </c>
      <c r="C14" s="67">
        <v>406.5</v>
      </c>
      <c r="D14" s="68"/>
    </row>
    <row r="15" spans="1:8" s="1" customFormat="1" x14ac:dyDescent="0.25">
      <c r="A15" s="69">
        <v>3</v>
      </c>
      <c r="B15" s="69" t="s">
        <v>69</v>
      </c>
      <c r="C15" s="67">
        <v>-474</v>
      </c>
      <c r="D15" s="73"/>
    </row>
    <row r="16" spans="1:8" s="1" customFormat="1" x14ac:dyDescent="0.25">
      <c r="A16" s="69">
        <v>4</v>
      </c>
      <c r="B16" s="69" t="s">
        <v>70</v>
      </c>
      <c r="C16" s="67">
        <v>600</v>
      </c>
      <c r="D16" s="73"/>
    </row>
    <row r="17" spans="1:4" s="1" customFormat="1" x14ac:dyDescent="0.25">
      <c r="A17" s="69"/>
      <c r="B17" s="68" t="s">
        <v>67</v>
      </c>
      <c r="C17" s="70">
        <f>SUM(C13:C16)</f>
        <v>5812.5</v>
      </c>
      <c r="D17" s="73">
        <f>C17+D11</f>
        <v>17638.5</v>
      </c>
    </row>
    <row r="18" spans="1:4" s="1" customFormat="1" x14ac:dyDescent="0.25">
      <c r="A18" s="69"/>
      <c r="B18" s="68" t="s">
        <v>7</v>
      </c>
      <c r="C18" s="69"/>
      <c r="D18" s="68"/>
    </row>
    <row r="19" spans="1:4" s="1" customFormat="1" ht="30" x14ac:dyDescent="0.25">
      <c r="A19" s="69">
        <v>1</v>
      </c>
      <c r="B19" s="69" t="s">
        <v>58</v>
      </c>
      <c r="C19" s="69">
        <v>5280</v>
      </c>
      <c r="D19" s="68"/>
    </row>
    <row r="20" spans="1:4" s="1" customFormat="1" x14ac:dyDescent="0.25">
      <c r="A20" s="69">
        <v>2</v>
      </c>
      <c r="B20" s="69" t="s">
        <v>73</v>
      </c>
      <c r="C20" s="67">
        <v>316.5</v>
      </c>
      <c r="D20" s="68"/>
    </row>
    <row r="21" spans="1:4" s="1" customFormat="1" x14ac:dyDescent="0.25">
      <c r="A21" s="69"/>
      <c r="B21" s="68" t="s">
        <v>72</v>
      </c>
      <c r="C21" s="70">
        <f>SUM(C19:C20)</f>
        <v>5596.5</v>
      </c>
      <c r="D21" s="68">
        <f>C21+D17</f>
        <v>23235</v>
      </c>
    </row>
    <row r="22" spans="1:4" s="1" customFormat="1" x14ac:dyDescent="0.25">
      <c r="A22" s="69"/>
      <c r="B22" s="68" t="s">
        <v>8</v>
      </c>
      <c r="C22" s="67"/>
      <c r="D22" s="68"/>
    </row>
    <row r="23" spans="1:4" s="1" customFormat="1" ht="30" x14ac:dyDescent="0.25">
      <c r="A23" s="69">
        <v>1</v>
      </c>
      <c r="B23" s="69" t="s">
        <v>58</v>
      </c>
      <c r="C23" s="69">
        <v>5280</v>
      </c>
      <c r="D23" s="68"/>
    </row>
    <row r="24" spans="1:4" s="1" customFormat="1" ht="15.75" customHeight="1" x14ac:dyDescent="0.25">
      <c r="A24" s="69">
        <v>2</v>
      </c>
      <c r="B24" s="69" t="s">
        <v>76</v>
      </c>
      <c r="C24" s="69">
        <v>560</v>
      </c>
      <c r="D24" s="68"/>
    </row>
    <row r="25" spans="1:4" s="1" customFormat="1" ht="30" x14ac:dyDescent="0.25">
      <c r="A25" s="69">
        <v>3</v>
      </c>
      <c r="B25" s="69" t="s">
        <v>77</v>
      </c>
      <c r="C25" s="67">
        <v>1431</v>
      </c>
      <c r="D25" s="68"/>
    </row>
    <row r="26" spans="1:4" x14ac:dyDescent="0.25">
      <c r="A26" s="74"/>
      <c r="B26" s="68" t="s">
        <v>75</v>
      </c>
      <c r="C26" s="68">
        <f>SUM(C23:C25)</f>
        <v>7271</v>
      </c>
      <c r="D26" s="73">
        <f>C26+D21</f>
        <v>30506</v>
      </c>
    </row>
    <row r="27" spans="1:4" x14ac:dyDescent="0.25">
      <c r="A27" s="74"/>
      <c r="B27" s="68" t="s">
        <v>9</v>
      </c>
      <c r="C27" s="70"/>
      <c r="D27" s="73"/>
    </row>
    <row r="28" spans="1:4" ht="30" x14ac:dyDescent="0.25">
      <c r="A28" s="74">
        <v>1</v>
      </c>
      <c r="B28" s="69" t="s">
        <v>58</v>
      </c>
      <c r="C28" s="69">
        <v>5280</v>
      </c>
      <c r="D28" s="73"/>
    </row>
    <row r="29" spans="1:4" x14ac:dyDescent="0.25">
      <c r="A29" s="74">
        <v>2</v>
      </c>
      <c r="B29" s="69" t="s">
        <v>81</v>
      </c>
      <c r="C29" s="67">
        <v>-560</v>
      </c>
      <c r="D29" s="73"/>
    </row>
    <row r="30" spans="1:4" x14ac:dyDescent="0.25">
      <c r="A30" s="74"/>
      <c r="B30" s="77" t="s">
        <v>80</v>
      </c>
      <c r="C30" s="74">
        <f>SUM(C28:C29)</f>
        <v>4720</v>
      </c>
      <c r="D30" s="73">
        <f>C30+D26</f>
        <v>35226</v>
      </c>
    </row>
    <row r="31" spans="1:4" x14ac:dyDescent="0.25">
      <c r="A31" s="76"/>
      <c r="B31" s="79" t="s">
        <v>10</v>
      </c>
      <c r="C31" s="74"/>
      <c r="D31" s="73"/>
    </row>
    <row r="32" spans="1:4" ht="30" x14ac:dyDescent="0.25">
      <c r="A32" s="74">
        <v>1</v>
      </c>
      <c r="B32" s="69" t="s">
        <v>58</v>
      </c>
      <c r="C32" s="73">
        <v>5280</v>
      </c>
      <c r="D32" s="73">
        <f>C32+D30</f>
        <v>40506</v>
      </c>
    </row>
    <row r="33" spans="1:4" x14ac:dyDescent="0.25">
      <c r="A33" s="74"/>
      <c r="B33" s="68" t="s">
        <v>11</v>
      </c>
      <c r="C33" s="67"/>
      <c r="D33" s="73"/>
    </row>
    <row r="34" spans="1:4" ht="30" x14ac:dyDescent="0.25">
      <c r="A34" s="74">
        <v>1</v>
      </c>
      <c r="B34" s="69" t="s">
        <v>58</v>
      </c>
      <c r="C34" s="69">
        <v>5280</v>
      </c>
      <c r="D34" s="73"/>
    </row>
    <row r="35" spans="1:4" x14ac:dyDescent="0.25">
      <c r="A35" s="74">
        <v>2</v>
      </c>
      <c r="B35" s="75" t="s">
        <v>95</v>
      </c>
      <c r="C35" s="74">
        <v>528.75</v>
      </c>
      <c r="D35" s="73"/>
    </row>
    <row r="36" spans="1:4" x14ac:dyDescent="0.25">
      <c r="A36" s="74">
        <v>3</v>
      </c>
      <c r="B36" s="75" t="s">
        <v>96</v>
      </c>
      <c r="C36" s="74">
        <v>340</v>
      </c>
      <c r="D36" s="73"/>
    </row>
    <row r="37" spans="1:4" x14ac:dyDescent="0.25">
      <c r="A37" s="74"/>
      <c r="B37" s="68" t="s">
        <v>94</v>
      </c>
      <c r="C37" s="73">
        <f>SUM(C34:C36)</f>
        <v>6148.75</v>
      </c>
      <c r="D37" s="73">
        <f>C37+D32</f>
        <v>46654.75</v>
      </c>
    </row>
    <row r="38" spans="1:4" x14ac:dyDescent="0.25">
      <c r="A38" s="74"/>
      <c r="B38" s="77" t="s">
        <v>12</v>
      </c>
      <c r="C38" s="74"/>
      <c r="D38" s="73"/>
    </row>
    <row r="39" spans="1:4" ht="30" x14ac:dyDescent="0.25">
      <c r="A39" s="74">
        <v>1</v>
      </c>
      <c r="B39" s="69" t="s">
        <v>58</v>
      </c>
      <c r="C39" s="69">
        <v>5280</v>
      </c>
      <c r="D39" s="73"/>
    </row>
    <row r="40" spans="1:4" x14ac:dyDescent="0.25">
      <c r="A40" s="74">
        <v>2</v>
      </c>
      <c r="B40" s="75" t="s">
        <v>99</v>
      </c>
      <c r="C40" s="74">
        <v>65</v>
      </c>
      <c r="D40" s="73"/>
    </row>
    <row r="41" spans="1:4" x14ac:dyDescent="0.25">
      <c r="A41" s="74">
        <v>3</v>
      </c>
      <c r="B41" s="75" t="s">
        <v>100</v>
      </c>
      <c r="C41" s="74">
        <v>1584</v>
      </c>
      <c r="D41" s="73"/>
    </row>
    <row r="42" spans="1:4" ht="30" x14ac:dyDescent="0.25">
      <c r="A42" s="74">
        <v>4</v>
      </c>
      <c r="B42" s="69" t="s">
        <v>102</v>
      </c>
      <c r="C42" s="74">
        <v>3200</v>
      </c>
      <c r="D42" s="73"/>
    </row>
    <row r="43" spans="1:4" x14ac:dyDescent="0.25">
      <c r="A43" s="74"/>
      <c r="B43" s="77" t="s">
        <v>98</v>
      </c>
      <c r="C43" s="73">
        <f>SUM(C39:C42)</f>
        <v>10129</v>
      </c>
      <c r="D43" s="73">
        <f>C43+D37</f>
        <v>56783.75</v>
      </c>
    </row>
    <row r="44" spans="1:4" x14ac:dyDescent="0.25">
      <c r="A44" s="74"/>
      <c r="B44" s="77" t="s">
        <v>13</v>
      </c>
      <c r="C44" s="73"/>
      <c r="D44" s="73"/>
    </row>
    <row r="45" spans="1:4" ht="30" x14ac:dyDescent="0.25">
      <c r="A45" s="74">
        <v>1</v>
      </c>
      <c r="B45" s="69" t="s">
        <v>58</v>
      </c>
      <c r="C45" s="73">
        <v>5280</v>
      </c>
      <c r="D45" s="73">
        <f>C45+D43</f>
        <v>62063.75</v>
      </c>
    </row>
    <row r="46" spans="1:4" x14ac:dyDescent="0.25">
      <c r="A46" s="74"/>
      <c r="B46" s="68" t="s">
        <v>14</v>
      </c>
      <c r="C46" s="74"/>
      <c r="D46" s="73"/>
    </row>
    <row r="47" spans="1:4" ht="30" x14ac:dyDescent="0.25">
      <c r="A47" s="74">
        <v>1</v>
      </c>
      <c r="B47" s="69" t="s">
        <v>58</v>
      </c>
      <c r="C47" s="68">
        <v>5280</v>
      </c>
      <c r="D47" s="73">
        <f>C47+D45</f>
        <v>67343.75</v>
      </c>
    </row>
    <row r="48" spans="1:4" x14ac:dyDescent="0.25">
      <c r="A48" s="74"/>
      <c r="B48" s="68" t="s">
        <v>15</v>
      </c>
      <c r="C48" s="70"/>
      <c r="D48" s="73"/>
    </row>
    <row r="49" spans="1:4" ht="30" x14ac:dyDescent="0.25">
      <c r="A49" s="74">
        <v>1</v>
      </c>
      <c r="B49" s="69" t="s">
        <v>58</v>
      </c>
      <c r="C49" s="69">
        <v>5280</v>
      </c>
      <c r="D49" s="73"/>
    </row>
    <row r="50" spans="1:4" x14ac:dyDescent="0.25">
      <c r="A50" s="74">
        <v>2</v>
      </c>
      <c r="B50" s="69" t="s">
        <v>112</v>
      </c>
      <c r="C50" s="69">
        <v>104.45</v>
      </c>
      <c r="D50" s="73"/>
    </row>
    <row r="51" spans="1:4" x14ac:dyDescent="0.25">
      <c r="A51" s="74">
        <v>3</v>
      </c>
      <c r="B51" s="69" t="s">
        <v>113</v>
      </c>
      <c r="C51" s="69">
        <v>190.25</v>
      </c>
      <c r="D51" s="73"/>
    </row>
    <row r="52" spans="1:4" x14ac:dyDescent="0.25">
      <c r="A52" s="74">
        <v>4</v>
      </c>
      <c r="B52" s="69" t="s">
        <v>114</v>
      </c>
      <c r="C52" s="69">
        <v>540</v>
      </c>
      <c r="D52" s="73"/>
    </row>
    <row r="53" spans="1:4" ht="30" x14ac:dyDescent="0.25">
      <c r="A53" s="74">
        <v>5</v>
      </c>
      <c r="B53" s="69" t="s">
        <v>115</v>
      </c>
      <c r="C53" s="69">
        <v>2998.5</v>
      </c>
      <c r="D53" s="73"/>
    </row>
    <row r="54" spans="1:4" x14ac:dyDescent="0.25">
      <c r="A54" s="74"/>
      <c r="B54" s="68" t="s">
        <v>111</v>
      </c>
      <c r="C54" s="68">
        <f>SUM(C49:C53)</f>
        <v>9113.2000000000007</v>
      </c>
      <c r="D54" s="73">
        <f>C54+D47</f>
        <v>76456.95</v>
      </c>
    </row>
    <row r="55" spans="1:4" x14ac:dyDescent="0.25">
      <c r="A55" s="15"/>
      <c r="B55" s="13"/>
      <c r="C55" s="40"/>
      <c r="D55" s="14"/>
    </row>
    <row r="56" spans="1:4" x14ac:dyDescent="0.25">
      <c r="A56" s="15"/>
      <c r="B56" s="3"/>
      <c r="C56" s="40"/>
      <c r="D56" s="14"/>
    </row>
    <row r="57" spans="1:4" x14ac:dyDescent="0.25">
      <c r="A57" s="15"/>
      <c r="B57" s="13"/>
      <c r="C57" s="8"/>
      <c r="D57" s="14"/>
    </row>
    <row r="58" spans="1:4" x14ac:dyDescent="0.25">
      <c r="A58" s="15"/>
      <c r="B58" s="13"/>
      <c r="C58" s="8"/>
      <c r="D58" s="14"/>
    </row>
    <row r="59" spans="1:4" x14ac:dyDescent="0.25">
      <c r="A59" s="15"/>
      <c r="B59" s="13"/>
      <c r="C59" s="8"/>
      <c r="D59" s="14"/>
    </row>
    <row r="60" spans="1:4" x14ac:dyDescent="0.25">
      <c r="A60" s="15"/>
      <c r="B60" s="13"/>
      <c r="C60" s="8"/>
      <c r="D60" s="14"/>
    </row>
    <row r="61" spans="1:4" x14ac:dyDescent="0.25">
      <c r="A61" s="15"/>
      <c r="B61" s="3"/>
      <c r="C61" s="10"/>
      <c r="D61" s="14"/>
    </row>
    <row r="62" spans="1:4" x14ac:dyDescent="0.25">
      <c r="A62" s="15"/>
      <c r="B62" s="13"/>
      <c r="C62" s="8"/>
      <c r="D62" s="14"/>
    </row>
    <row r="63" spans="1:4" x14ac:dyDescent="0.25">
      <c r="A63" s="15"/>
      <c r="B63" s="24"/>
      <c r="C63" s="15"/>
      <c r="D63" s="14"/>
    </row>
    <row r="64" spans="1:4" x14ac:dyDescent="0.25">
      <c r="A64" s="15"/>
      <c r="B64" s="24"/>
      <c r="C64" s="15"/>
      <c r="D64" s="14"/>
    </row>
    <row r="65" spans="1:4" x14ac:dyDescent="0.25">
      <c r="A65" s="15"/>
      <c r="B65" s="24"/>
      <c r="C65" s="15"/>
      <c r="D65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workbookViewId="0">
      <selection activeCell="D18" sqref="D18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39"/>
      <c r="B1" s="81" t="s">
        <v>62</v>
      </c>
      <c r="C1" s="81"/>
      <c r="D1" s="81"/>
    </row>
    <row r="2" spans="1:4" ht="15.75" x14ac:dyDescent="0.25">
      <c r="A2" s="39"/>
      <c r="B2" s="2" t="s">
        <v>39</v>
      </c>
      <c r="C2" s="39"/>
      <c r="D2" s="39"/>
    </row>
    <row r="3" spans="1:4" ht="15.75" x14ac:dyDescent="0.25">
      <c r="A3" s="39"/>
      <c r="B3" s="80" t="s">
        <v>34</v>
      </c>
      <c r="C3" s="80"/>
      <c r="D3" s="80"/>
    </row>
    <row r="4" spans="1:4" ht="30" x14ac:dyDescent="0.25">
      <c r="A4" s="3"/>
      <c r="B4" s="56" t="s">
        <v>0</v>
      </c>
      <c r="C4" s="40" t="s">
        <v>1</v>
      </c>
      <c r="D4" s="56" t="s">
        <v>26</v>
      </c>
    </row>
    <row r="5" spans="1:4" x14ac:dyDescent="0.25">
      <c r="A5" s="40"/>
      <c r="B5" s="3" t="s">
        <v>8</v>
      </c>
      <c r="C5" s="40"/>
      <c r="D5" s="40"/>
    </row>
    <row r="6" spans="1:4" x14ac:dyDescent="0.25">
      <c r="A6" s="40">
        <v>1</v>
      </c>
      <c r="B6" s="13" t="s">
        <v>101</v>
      </c>
      <c r="C6" s="49">
        <v>401.33</v>
      </c>
      <c r="D6" s="3">
        <f>C6</f>
        <v>401.33</v>
      </c>
    </row>
    <row r="7" spans="1:4" x14ac:dyDescent="0.25">
      <c r="A7" s="40"/>
      <c r="B7" s="3" t="s">
        <v>10</v>
      </c>
      <c r="C7" s="49"/>
      <c r="D7" s="3"/>
    </row>
    <row r="8" spans="1:4" x14ac:dyDescent="0.25">
      <c r="A8" s="40">
        <v>1</v>
      </c>
      <c r="B8" s="13" t="s">
        <v>92</v>
      </c>
      <c r="C8" s="49">
        <v>2108.63</v>
      </c>
      <c r="D8" s="3"/>
    </row>
    <row r="9" spans="1:4" x14ac:dyDescent="0.25">
      <c r="A9" s="40">
        <v>2</v>
      </c>
      <c r="B9" s="13" t="s">
        <v>93</v>
      </c>
      <c r="C9" s="8">
        <v>150.88</v>
      </c>
      <c r="D9" s="3"/>
    </row>
    <row r="10" spans="1:4" x14ac:dyDescent="0.25">
      <c r="A10" s="40"/>
      <c r="B10" s="3" t="s">
        <v>91</v>
      </c>
      <c r="C10" s="10">
        <f>SUM(C8:C9)</f>
        <v>2259.5100000000002</v>
      </c>
      <c r="D10" s="3">
        <f>C10+D6</f>
        <v>2660.84</v>
      </c>
    </row>
    <row r="11" spans="1:4" x14ac:dyDescent="0.25">
      <c r="A11" s="40"/>
      <c r="B11" s="3" t="s">
        <v>12</v>
      </c>
      <c r="C11" s="8"/>
      <c r="D11" s="3"/>
    </row>
    <row r="12" spans="1:4" x14ac:dyDescent="0.25">
      <c r="A12" s="40">
        <v>1</v>
      </c>
      <c r="B12" s="40" t="s">
        <v>101</v>
      </c>
      <c r="C12" s="40">
        <v>603.5</v>
      </c>
      <c r="D12" s="3">
        <f>D10+C12</f>
        <v>3264.34</v>
      </c>
    </row>
    <row r="13" spans="1:4" x14ac:dyDescent="0.25">
      <c r="A13" s="40"/>
      <c r="B13" s="3" t="s">
        <v>13</v>
      </c>
      <c r="C13" s="40"/>
      <c r="D13" s="3"/>
    </row>
    <row r="14" spans="1:4" ht="30" x14ac:dyDescent="0.25">
      <c r="A14" s="40">
        <v>1</v>
      </c>
      <c r="B14" s="40" t="s">
        <v>104</v>
      </c>
      <c r="C14" s="40">
        <v>2252.63</v>
      </c>
      <c r="D14" s="3">
        <f>C14+D12</f>
        <v>5516.97</v>
      </c>
    </row>
    <row r="15" spans="1:4" x14ac:dyDescent="0.25">
      <c r="A15" s="40"/>
      <c r="B15" s="3" t="s">
        <v>14</v>
      </c>
      <c r="C15" s="40"/>
      <c r="D15" s="3"/>
    </row>
    <row r="16" spans="1:4" ht="15" customHeight="1" x14ac:dyDescent="0.25">
      <c r="A16" s="40">
        <v>1</v>
      </c>
      <c r="B16" s="40" t="s">
        <v>108</v>
      </c>
      <c r="C16" s="40">
        <v>1712.63</v>
      </c>
      <c r="D16" s="3">
        <f>C16+D14</f>
        <v>7229.6</v>
      </c>
    </row>
    <row r="17" spans="1:4" x14ac:dyDescent="0.25">
      <c r="A17" s="40"/>
      <c r="B17" s="3" t="s">
        <v>15</v>
      </c>
      <c r="C17" s="40"/>
      <c r="D17" s="3"/>
    </row>
    <row r="18" spans="1:4" x14ac:dyDescent="0.25">
      <c r="A18" s="40">
        <v>1</v>
      </c>
      <c r="B18" s="40" t="s">
        <v>116</v>
      </c>
      <c r="C18" s="40">
        <v>832.17</v>
      </c>
      <c r="D18" s="3">
        <f>C18+D16</f>
        <v>8061.77</v>
      </c>
    </row>
    <row r="19" spans="1:4" x14ac:dyDescent="0.25">
      <c r="A19" s="40"/>
      <c r="B19" s="13"/>
      <c r="C19" s="40"/>
      <c r="D19" s="3"/>
    </row>
    <row r="20" spans="1:4" x14ac:dyDescent="0.25">
      <c r="A20" s="40"/>
      <c r="B20" s="40"/>
      <c r="C20" s="40"/>
      <c r="D20" s="3"/>
    </row>
    <row r="21" spans="1:4" x14ac:dyDescent="0.25">
      <c r="A21" s="40"/>
      <c r="B21" s="3"/>
      <c r="C21" s="3"/>
      <c r="D21" s="3"/>
    </row>
    <row r="22" spans="1:4" x14ac:dyDescent="0.25">
      <c r="A22" s="40"/>
      <c r="B22" s="3"/>
      <c r="C22" s="40"/>
      <c r="D22" s="40"/>
    </row>
    <row r="23" spans="1:4" x14ac:dyDescent="0.25">
      <c r="A23" s="40"/>
      <c r="B23" s="13"/>
      <c r="C23" s="40"/>
      <c r="D23" s="3"/>
    </row>
    <row r="24" spans="1:4" x14ac:dyDescent="0.25">
      <c r="A24" s="40"/>
      <c r="B24" s="13"/>
      <c r="C24" s="40"/>
      <c r="D24" s="3"/>
    </row>
    <row r="25" spans="1:4" x14ac:dyDescent="0.25">
      <c r="A25" s="40"/>
      <c r="B25" s="13"/>
      <c r="C25" s="40"/>
      <c r="D25" s="3"/>
    </row>
    <row r="26" spans="1:4" x14ac:dyDescent="0.25">
      <c r="A26" s="40"/>
      <c r="B26" s="3"/>
      <c r="C26" s="40"/>
      <c r="D26" s="3"/>
    </row>
    <row r="27" spans="1:4" x14ac:dyDescent="0.25">
      <c r="A27" s="40"/>
      <c r="B27" s="13"/>
      <c r="C27" s="40"/>
      <c r="D27" s="3"/>
    </row>
    <row r="28" spans="1:4" x14ac:dyDescent="0.25">
      <c r="A28" s="43"/>
      <c r="B28" s="40"/>
      <c r="C28" s="43"/>
      <c r="D28" s="14"/>
    </row>
    <row r="29" spans="1:4" x14ac:dyDescent="0.25">
      <c r="A29" s="43"/>
      <c r="B29" s="13"/>
      <c r="C29" s="43"/>
      <c r="D29" s="43"/>
    </row>
    <row r="30" spans="1:4" x14ac:dyDescent="0.25">
      <c r="A30" s="43"/>
      <c r="B30" s="33"/>
      <c r="C30" s="43"/>
      <c r="D30" s="43"/>
    </row>
    <row r="31" spans="1:4" x14ac:dyDescent="0.25">
      <c r="A31" s="43"/>
      <c r="B31" s="24"/>
      <c r="C31" s="43"/>
      <c r="D31" s="43"/>
    </row>
    <row r="32" spans="1:4" x14ac:dyDescent="0.25">
      <c r="A32" s="43"/>
      <c r="B32" s="24"/>
      <c r="C32" s="43"/>
      <c r="D32" s="43"/>
    </row>
    <row r="33" spans="1:4" x14ac:dyDescent="0.25">
      <c r="A33" s="43"/>
      <c r="B33" s="24"/>
      <c r="C33" s="43"/>
      <c r="D33" s="14"/>
    </row>
    <row r="34" spans="1:4" x14ac:dyDescent="0.25">
      <c r="A34" s="43"/>
      <c r="B34" s="24"/>
      <c r="C34" s="43"/>
      <c r="D34" s="43"/>
    </row>
    <row r="35" spans="1:4" x14ac:dyDescent="0.25">
      <c r="A35" s="43"/>
      <c r="B35" s="24"/>
      <c r="C35" s="43"/>
      <c r="D35" s="43"/>
    </row>
    <row r="36" spans="1:4" x14ac:dyDescent="0.25">
      <c r="A36" s="43"/>
      <c r="B36" s="24"/>
      <c r="C36" s="43"/>
      <c r="D36" s="43"/>
    </row>
    <row r="37" spans="1:4" x14ac:dyDescent="0.25">
      <c r="A37" s="43"/>
      <c r="B37" s="26"/>
      <c r="C37" s="43"/>
      <c r="D37" s="14"/>
    </row>
    <row r="38" spans="1:4" x14ac:dyDescent="0.25">
      <c r="A38" s="15"/>
      <c r="B38" s="33"/>
      <c r="C38" s="15"/>
      <c r="D38" s="14"/>
    </row>
    <row r="39" spans="1:4" x14ac:dyDescent="0.25">
      <c r="A39" s="15"/>
      <c r="B39" s="33"/>
      <c r="C39" s="15"/>
      <c r="D39" s="14"/>
    </row>
    <row r="40" spans="1:4" x14ac:dyDescent="0.25">
      <c r="A40" s="43"/>
      <c r="B40" s="24"/>
      <c r="C40" s="43"/>
      <c r="D40" s="14"/>
    </row>
    <row r="41" spans="1:4" x14ac:dyDescent="0.25">
      <c r="A41" s="43"/>
      <c r="B41" s="24"/>
      <c r="C41" s="43"/>
      <c r="D41" s="14"/>
    </row>
    <row r="42" spans="1:4" x14ac:dyDescent="0.25">
      <c r="A42" s="43"/>
      <c r="B42" s="24"/>
      <c r="C42" s="43"/>
      <c r="D42" s="14"/>
    </row>
    <row r="43" spans="1:4" x14ac:dyDescent="0.25">
      <c r="A43" s="43"/>
      <c r="B43" s="24"/>
      <c r="C43" s="43"/>
      <c r="D43" s="14"/>
    </row>
    <row r="44" spans="1:4" x14ac:dyDescent="0.25">
      <c r="A44" s="43"/>
      <c r="B44" s="24"/>
      <c r="C44" s="43"/>
      <c r="D44" s="14"/>
    </row>
    <row r="45" spans="1:4" x14ac:dyDescent="0.25">
      <c r="A45" s="43"/>
      <c r="B45" s="24"/>
      <c r="C45" s="43"/>
      <c r="D45" s="15"/>
    </row>
    <row r="46" spans="1:4" x14ac:dyDescent="0.25">
      <c r="A46" s="43"/>
      <c r="B46" s="24"/>
      <c r="C46" s="43"/>
      <c r="D46" s="15"/>
    </row>
    <row r="47" spans="1:4" x14ac:dyDescent="0.25">
      <c r="A47" s="15"/>
      <c r="B47" s="24"/>
      <c r="C47" s="15"/>
      <c r="D47" s="15"/>
    </row>
    <row r="48" spans="1:4" x14ac:dyDescent="0.25">
      <c r="A48" s="15"/>
      <c r="B48" s="26"/>
      <c r="C48" s="15"/>
      <c r="D48" s="15"/>
    </row>
    <row r="49" spans="1:4" x14ac:dyDescent="0.25">
      <c r="A49" s="15"/>
      <c r="B49" s="26"/>
      <c r="C49" s="15"/>
      <c r="D49" s="15"/>
    </row>
    <row r="50" spans="1:4" x14ac:dyDescent="0.25">
      <c r="A50" s="15"/>
      <c r="B50" s="26"/>
      <c r="C50" s="15"/>
      <c r="D50" s="15"/>
    </row>
    <row r="51" spans="1:4" x14ac:dyDescent="0.25">
      <c r="A51" s="15"/>
      <c r="B51" s="26"/>
      <c r="C51" s="15"/>
      <c r="D51" s="15"/>
    </row>
    <row r="52" spans="1:4" x14ac:dyDescent="0.25">
      <c r="A52" s="15"/>
      <c r="B52" s="26"/>
      <c r="C52" s="15"/>
      <c r="D52" s="15"/>
    </row>
    <row r="53" spans="1:4" x14ac:dyDescent="0.25">
      <c r="A53" s="15"/>
      <c r="B53" s="26"/>
      <c r="C53" s="15"/>
      <c r="D53" s="15"/>
    </row>
    <row r="54" spans="1:4" x14ac:dyDescent="0.25">
      <c r="A54" s="15"/>
      <c r="B54" s="33"/>
      <c r="C54" s="14"/>
      <c r="D54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D23" sqref="D23"/>
    </sheetView>
  </sheetViews>
  <sheetFormatPr defaultRowHeight="15" x14ac:dyDescent="0.25"/>
  <cols>
    <col min="1" max="1" width="4" customWidth="1"/>
    <col min="2" max="2" width="50" customWidth="1"/>
    <col min="4" max="4" width="13.140625" customWidth="1"/>
  </cols>
  <sheetData>
    <row r="1" spans="1:8" ht="15.95" customHeight="1" x14ac:dyDescent="0.35">
      <c r="A1" s="1"/>
      <c r="B1" s="80" t="s">
        <v>62</v>
      </c>
      <c r="C1" s="80"/>
      <c r="D1" s="80"/>
      <c r="E1" s="7"/>
      <c r="F1" s="7"/>
      <c r="G1" s="7"/>
      <c r="H1" s="7"/>
    </row>
    <row r="2" spans="1:8" ht="15.95" customHeight="1" x14ac:dyDescent="0.25">
      <c r="A2" s="6"/>
      <c r="B2" s="82" t="s">
        <v>39</v>
      </c>
      <c r="C2" s="82"/>
      <c r="D2" s="82"/>
      <c r="E2" s="1"/>
      <c r="F2" s="1"/>
      <c r="G2" s="1"/>
      <c r="H2" s="1"/>
    </row>
    <row r="3" spans="1:8" ht="17.25" customHeight="1" x14ac:dyDescent="0.25">
      <c r="A3" s="6"/>
      <c r="B3" s="80" t="s">
        <v>35</v>
      </c>
      <c r="C3" s="80"/>
      <c r="D3" s="80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64"/>
      <c r="F4" s="1"/>
      <c r="G4" s="1"/>
      <c r="H4" s="1"/>
    </row>
    <row r="5" spans="1:8" x14ac:dyDescent="0.25">
      <c r="A5" s="10"/>
      <c r="B5" s="3" t="s">
        <v>7</v>
      </c>
      <c r="C5" s="62"/>
      <c r="D5" s="62"/>
      <c r="E5" s="64"/>
      <c r="F5" s="1"/>
      <c r="G5" s="1"/>
      <c r="H5" s="1"/>
    </row>
    <row r="6" spans="1:8" x14ac:dyDescent="0.25">
      <c r="A6" s="40">
        <v>1</v>
      </c>
      <c r="B6" s="13" t="s">
        <v>74</v>
      </c>
      <c r="C6" s="40">
        <v>3200</v>
      </c>
      <c r="D6" s="3">
        <f>C6</f>
        <v>3200</v>
      </c>
      <c r="E6" s="65"/>
    </row>
    <row r="7" spans="1:8" x14ac:dyDescent="0.25">
      <c r="A7" s="43"/>
      <c r="B7" s="42" t="s">
        <v>8</v>
      </c>
      <c r="C7" s="14"/>
      <c r="D7" s="14"/>
      <c r="E7" s="65"/>
    </row>
    <row r="8" spans="1:8" ht="30" x14ac:dyDescent="0.25">
      <c r="A8" s="15">
        <v>1</v>
      </c>
      <c r="B8" s="13" t="s">
        <v>78</v>
      </c>
      <c r="C8" s="15">
        <v>2150</v>
      </c>
      <c r="D8" s="14">
        <f>C8+D6</f>
        <v>5350</v>
      </c>
      <c r="E8" s="65"/>
    </row>
    <row r="9" spans="1:8" x14ac:dyDescent="0.25">
      <c r="A9" s="43"/>
      <c r="B9" s="33" t="s">
        <v>9</v>
      </c>
      <c r="C9" s="14"/>
      <c r="D9" s="14"/>
      <c r="E9" s="65"/>
    </row>
    <row r="10" spans="1:8" ht="30" x14ac:dyDescent="0.25">
      <c r="A10" s="43">
        <v>1</v>
      </c>
      <c r="B10" s="26" t="s">
        <v>82</v>
      </c>
      <c r="C10" s="43">
        <v>3867</v>
      </c>
      <c r="D10" s="14"/>
      <c r="E10" s="65"/>
    </row>
    <row r="11" spans="1:8" x14ac:dyDescent="0.25">
      <c r="A11" s="43">
        <v>2</v>
      </c>
      <c r="B11" s="43" t="s">
        <v>83</v>
      </c>
      <c r="C11" s="43">
        <v>12715</v>
      </c>
      <c r="D11" s="14"/>
      <c r="E11" s="65"/>
    </row>
    <row r="12" spans="1:8" x14ac:dyDescent="0.25">
      <c r="A12" s="43">
        <v>3</v>
      </c>
      <c r="B12" s="15" t="s">
        <v>84</v>
      </c>
      <c r="C12" s="63">
        <v>12715</v>
      </c>
      <c r="D12" s="23"/>
      <c r="E12" s="65"/>
    </row>
    <row r="13" spans="1:8" ht="30" x14ac:dyDescent="0.25">
      <c r="A13" s="43">
        <v>4</v>
      </c>
      <c r="B13" s="13" t="s">
        <v>85</v>
      </c>
      <c r="C13" s="40">
        <v>4342</v>
      </c>
      <c r="D13" s="14"/>
    </row>
    <row r="14" spans="1:8" x14ac:dyDescent="0.25">
      <c r="A14" s="15">
        <v>5</v>
      </c>
      <c r="B14" s="43" t="s">
        <v>86</v>
      </c>
      <c r="C14" s="43">
        <v>12323</v>
      </c>
      <c r="D14" s="14"/>
    </row>
    <row r="15" spans="1:8" x14ac:dyDescent="0.25">
      <c r="A15" s="43">
        <v>6</v>
      </c>
      <c r="B15" s="78" t="s">
        <v>87</v>
      </c>
      <c r="C15" s="43">
        <v>12458</v>
      </c>
      <c r="D15" s="14"/>
    </row>
    <row r="16" spans="1:8" x14ac:dyDescent="0.25">
      <c r="A16" s="15">
        <v>7</v>
      </c>
      <c r="B16" s="13" t="s">
        <v>88</v>
      </c>
      <c r="C16" s="15">
        <v>3229</v>
      </c>
      <c r="D16" s="14"/>
    </row>
    <row r="17" spans="1:4" x14ac:dyDescent="0.25">
      <c r="A17" s="15"/>
      <c r="B17" s="14" t="s">
        <v>80</v>
      </c>
      <c r="C17" s="14">
        <f>SUM(C10:C16)</f>
        <v>61649</v>
      </c>
      <c r="D17" s="14">
        <f>C17+D8</f>
        <v>66999</v>
      </c>
    </row>
    <row r="18" spans="1:4" x14ac:dyDescent="0.25">
      <c r="A18" s="15"/>
      <c r="B18" s="14" t="s">
        <v>13</v>
      </c>
      <c r="C18" s="43"/>
      <c r="D18" s="15"/>
    </row>
    <row r="19" spans="1:4" x14ac:dyDescent="0.25">
      <c r="A19" s="15">
        <v>1</v>
      </c>
      <c r="B19" s="40" t="s">
        <v>105</v>
      </c>
      <c r="C19" s="15">
        <v>3200</v>
      </c>
      <c r="D19" s="14"/>
    </row>
    <row r="20" spans="1:4" x14ac:dyDescent="0.25">
      <c r="A20" s="15">
        <v>2</v>
      </c>
      <c r="B20" s="13" t="s">
        <v>106</v>
      </c>
      <c r="C20" s="15">
        <v>39300</v>
      </c>
      <c r="D20" s="15"/>
    </row>
    <row r="21" spans="1:4" x14ac:dyDescent="0.25">
      <c r="A21" s="15"/>
      <c r="B21" s="14" t="s">
        <v>103</v>
      </c>
      <c r="C21" s="14">
        <f>SUM(C19:C20)</f>
        <v>42500</v>
      </c>
      <c r="D21" s="14">
        <f>C21+D17</f>
        <v>109499</v>
      </c>
    </row>
    <row r="22" spans="1:4" x14ac:dyDescent="0.25">
      <c r="A22" s="15"/>
      <c r="B22" s="25" t="s">
        <v>14</v>
      </c>
      <c r="C22" s="15"/>
      <c r="D22" s="15"/>
    </row>
    <row r="23" spans="1:4" ht="30" x14ac:dyDescent="0.25">
      <c r="A23" s="15">
        <v>1</v>
      </c>
      <c r="B23" s="26" t="s">
        <v>109</v>
      </c>
      <c r="C23" s="15">
        <v>56861.49</v>
      </c>
      <c r="D23" s="14">
        <f>C23+D21</f>
        <v>166360.49</v>
      </c>
    </row>
    <row r="24" spans="1:4" x14ac:dyDescent="0.25">
      <c r="A24" s="15"/>
      <c r="B24" s="25"/>
      <c r="C24" s="15"/>
      <c r="D24" s="15"/>
    </row>
    <row r="25" spans="1:4" x14ac:dyDescent="0.25">
      <c r="A25" s="15"/>
      <c r="B25" s="25"/>
      <c r="C25" s="15"/>
      <c r="D25" s="15"/>
    </row>
    <row r="26" spans="1:4" x14ac:dyDescent="0.25">
      <c r="A26" s="15"/>
      <c r="B26" s="25"/>
      <c r="C26" s="15"/>
      <c r="D26" s="15"/>
    </row>
    <row r="27" spans="1:4" x14ac:dyDescent="0.25">
      <c r="A27" s="15"/>
      <c r="B27" s="25"/>
      <c r="C27" s="15"/>
      <c r="D27" s="15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25"/>
      <c r="C30" s="15"/>
      <c r="D30" s="15"/>
    </row>
    <row r="31" spans="1:4" x14ac:dyDescent="0.25">
      <c r="A31" s="15"/>
      <c r="B31" s="25"/>
      <c r="C31" s="15"/>
      <c r="D31" s="15"/>
    </row>
    <row r="32" spans="1:4" x14ac:dyDescent="0.25">
      <c r="A32" s="15"/>
      <c r="B32" s="25"/>
      <c r="C32" s="15"/>
      <c r="D32" s="15"/>
    </row>
    <row r="33" spans="1:4" x14ac:dyDescent="0.25">
      <c r="A33" s="15"/>
      <c r="B33" s="25"/>
      <c r="C33" s="15"/>
      <c r="D33" s="15"/>
    </row>
    <row r="34" spans="1:4" x14ac:dyDescent="0.25">
      <c r="A34" s="15"/>
      <c r="B34" s="24"/>
      <c r="C34" s="15"/>
      <c r="D34" s="15"/>
    </row>
    <row r="35" spans="1:4" x14ac:dyDescent="0.25">
      <c r="A35" s="15"/>
      <c r="B35" s="40"/>
      <c r="C35" s="43"/>
      <c r="D35" s="14"/>
    </row>
    <row r="36" spans="1:4" x14ac:dyDescent="0.25">
      <c r="A36" s="15"/>
      <c r="B36" s="25"/>
      <c r="C36" s="14"/>
      <c r="D36" s="14"/>
    </row>
    <row r="37" spans="1:4" x14ac:dyDescent="0.25">
      <c r="A37" s="15"/>
      <c r="B37" s="27"/>
      <c r="C37" s="15"/>
      <c r="D37" s="15"/>
    </row>
    <row r="38" spans="1:4" x14ac:dyDescent="0.25">
      <c r="A38" s="15"/>
      <c r="B38" s="25"/>
      <c r="C38" s="14"/>
      <c r="D38" s="14"/>
    </row>
    <row r="39" spans="1:4" x14ac:dyDescent="0.25">
      <c r="A39" s="15"/>
      <c r="B39" s="25"/>
      <c r="C39" s="15"/>
      <c r="D39" s="15"/>
    </row>
    <row r="40" spans="1:4" x14ac:dyDescent="0.25">
      <c r="A40" s="15"/>
      <c r="B40" s="34"/>
      <c r="C40" s="15"/>
      <c r="D40" s="15"/>
    </row>
    <row r="41" spans="1:4" x14ac:dyDescent="0.25">
      <c r="A41" s="15"/>
      <c r="B41" s="25"/>
      <c r="C41" s="14"/>
      <c r="D4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0" t="s">
        <v>62</v>
      </c>
      <c r="C1" s="80"/>
      <c r="D1" s="80"/>
    </row>
    <row r="2" spans="1:4" ht="15.75" x14ac:dyDescent="0.25">
      <c r="A2" s="6"/>
      <c r="B2" s="82" t="s">
        <v>39</v>
      </c>
      <c r="C2" s="82"/>
      <c r="D2" s="82"/>
    </row>
    <row r="3" spans="1:4" ht="15.75" x14ac:dyDescent="0.25">
      <c r="A3" s="6"/>
      <c r="B3" s="80" t="s">
        <v>37</v>
      </c>
      <c r="C3" s="80"/>
      <c r="D3" s="80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/>
      <c r="C5" s="10"/>
      <c r="D5" s="10"/>
    </row>
    <row r="6" spans="1:4" x14ac:dyDescent="0.25">
      <c r="A6" s="10"/>
      <c r="B6" s="40"/>
      <c r="C6" s="45"/>
      <c r="D6" s="10"/>
    </row>
    <row r="7" spans="1:4" x14ac:dyDescent="0.25">
      <c r="A7" s="10"/>
      <c r="B7" s="13"/>
      <c r="C7" s="45"/>
      <c r="D7" s="10"/>
    </row>
    <row r="8" spans="1:4" x14ac:dyDescent="0.25">
      <c r="A8" s="10"/>
      <c r="B8" s="13"/>
      <c r="C8" s="45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D9" sqref="D9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80" t="s">
        <v>64</v>
      </c>
      <c r="C1" s="80"/>
      <c r="D1" s="80"/>
      <c r="E1" s="7"/>
      <c r="F1" s="7"/>
      <c r="G1" s="7"/>
      <c r="H1" s="7"/>
    </row>
    <row r="2" spans="1:8" ht="15.75" x14ac:dyDescent="0.25">
      <c r="A2" s="6"/>
      <c r="B2" s="82" t="s">
        <v>39</v>
      </c>
      <c r="C2" s="82"/>
      <c r="D2" s="82"/>
      <c r="E2" s="1"/>
      <c r="F2" s="1"/>
      <c r="G2" s="1"/>
      <c r="H2" s="1"/>
    </row>
    <row r="3" spans="1:8" ht="15.75" x14ac:dyDescent="0.25">
      <c r="A3" s="6"/>
      <c r="B3" s="80" t="s">
        <v>36</v>
      </c>
      <c r="C3" s="80"/>
      <c r="D3" s="80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8" t="s">
        <v>11</v>
      </c>
      <c r="C5" s="10"/>
      <c r="D5" s="8"/>
      <c r="E5" s="1"/>
      <c r="F5" s="1"/>
      <c r="G5" s="1"/>
      <c r="H5" s="1"/>
    </row>
    <row r="6" spans="1:8" s="1" customFormat="1" ht="15.75" x14ac:dyDescent="0.25">
      <c r="A6" s="13">
        <v>1</v>
      </c>
      <c r="B6" s="60" t="s">
        <v>97</v>
      </c>
      <c r="C6" s="13">
        <v>4612.0600000000004</v>
      </c>
      <c r="D6" s="3">
        <f>C6</f>
        <v>4612.0600000000004</v>
      </c>
    </row>
    <row r="7" spans="1:8" s="1" customFormat="1" x14ac:dyDescent="0.25">
      <c r="A7" s="13"/>
      <c r="B7" s="3" t="s">
        <v>14</v>
      </c>
      <c r="C7" s="13"/>
      <c r="D7" s="51"/>
    </row>
    <row r="8" spans="1:8" ht="30" x14ac:dyDescent="0.25">
      <c r="A8" s="15">
        <v>1</v>
      </c>
      <c r="B8" s="13" t="s">
        <v>110</v>
      </c>
      <c r="C8" s="15">
        <v>10290</v>
      </c>
      <c r="D8" s="52">
        <f>C8+D6</f>
        <v>14902.060000000001</v>
      </c>
    </row>
    <row r="9" spans="1:8" x14ac:dyDescent="0.25">
      <c r="A9" s="43"/>
      <c r="B9" s="3"/>
      <c r="C9" s="43"/>
      <c r="D9" s="52"/>
    </row>
    <row r="10" spans="1:8" s="5" customFormat="1" x14ac:dyDescent="0.25">
      <c r="A10" s="13"/>
      <c r="B10" s="40"/>
      <c r="C10" s="13"/>
      <c r="D10" s="52"/>
    </row>
    <row r="11" spans="1:8" x14ac:dyDescent="0.25">
      <c r="A11" s="40"/>
      <c r="B11" s="13"/>
      <c r="C11" s="40"/>
      <c r="D11" s="52"/>
    </row>
    <row r="12" spans="1:8" x14ac:dyDescent="0.25">
      <c r="A12" s="43"/>
      <c r="B12" s="13"/>
      <c r="C12" s="40"/>
      <c r="D12" s="52"/>
    </row>
    <row r="13" spans="1:8" x14ac:dyDescent="0.25">
      <c r="A13" s="43"/>
      <c r="B13" s="13"/>
      <c r="C13" s="40"/>
      <c r="D13" s="14"/>
    </row>
    <row r="14" spans="1:8" x14ac:dyDescent="0.25">
      <c r="A14" s="15"/>
      <c r="B14" s="13"/>
      <c r="C14" s="43"/>
      <c r="D14" s="52"/>
    </row>
    <row r="15" spans="1:8" x14ac:dyDescent="0.25">
      <c r="A15" s="15"/>
      <c r="B15" s="3"/>
      <c r="C15" s="14"/>
      <c r="D15" s="14"/>
    </row>
    <row r="16" spans="1:8" x14ac:dyDescent="0.25">
      <c r="A16" s="15"/>
      <c r="B16" s="13"/>
      <c r="C16" s="43"/>
      <c r="D16" s="61"/>
    </row>
    <row r="17" spans="1:4" x14ac:dyDescent="0.25">
      <c r="A17" s="15"/>
      <c r="B17" s="13"/>
      <c r="C17" s="15"/>
      <c r="D17" s="52"/>
    </row>
    <row r="18" spans="1:4" x14ac:dyDescent="0.25">
      <c r="A18" s="15"/>
      <c r="B18" s="3"/>
      <c r="C18" s="14"/>
      <c r="D18" s="14"/>
    </row>
    <row r="19" spans="1:4" x14ac:dyDescent="0.25">
      <c r="A19" s="15"/>
      <c r="B19" s="3"/>
      <c r="C19" s="14"/>
      <c r="D19" s="14"/>
    </row>
    <row r="20" spans="1:4" x14ac:dyDescent="0.25">
      <c r="A20" s="15"/>
      <c r="B20" s="40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3"/>
      <c r="C22" s="14"/>
      <c r="D22" s="14"/>
    </row>
    <row r="23" spans="1:4" x14ac:dyDescent="0.25">
      <c r="A23" s="15"/>
      <c r="B23" s="33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33"/>
      <c r="C25" s="14"/>
      <c r="D25" s="14"/>
    </row>
    <row r="26" spans="1:4" x14ac:dyDescent="0.25">
      <c r="A26" s="15"/>
      <c r="B26" s="33"/>
      <c r="C26" s="15"/>
      <c r="D26" s="15"/>
    </row>
    <row r="27" spans="1:4" x14ac:dyDescent="0.25">
      <c r="A27" s="15"/>
      <c r="B27" s="24"/>
      <c r="C27" s="15"/>
      <c r="D27" s="15"/>
    </row>
    <row r="28" spans="1:4" x14ac:dyDescent="0.25">
      <c r="A28" s="15"/>
      <c r="B28" s="33"/>
      <c r="C28" s="14"/>
      <c r="D28" s="14"/>
    </row>
    <row r="29" spans="1:4" x14ac:dyDescent="0.25">
      <c r="A29" s="15"/>
      <c r="B29" s="33"/>
      <c r="C29" s="15"/>
      <c r="D29" s="15"/>
    </row>
    <row r="30" spans="1:4" x14ac:dyDescent="0.25">
      <c r="A30" s="15"/>
      <c r="B30" s="26"/>
      <c r="C30" s="43"/>
      <c r="D30" s="14"/>
    </row>
    <row r="31" spans="1:4" x14ac:dyDescent="0.25">
      <c r="A31" s="15"/>
      <c r="B31" s="33"/>
      <c r="C31" s="14"/>
      <c r="D31" s="14"/>
    </row>
    <row r="32" spans="1:4" x14ac:dyDescent="0.25">
      <c r="A32" s="15"/>
      <c r="B32" s="26"/>
      <c r="C32" s="15"/>
      <c r="D32" s="15"/>
    </row>
    <row r="33" spans="1:4" x14ac:dyDescent="0.25">
      <c r="A33" s="15"/>
      <c r="B33" s="33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activeCell="C17" sqref="C17"/>
    </sheetView>
  </sheetViews>
  <sheetFormatPr defaultRowHeight="15" x14ac:dyDescent="0.25"/>
  <cols>
    <col min="1" max="1" width="3.42578125" customWidth="1"/>
    <col min="2" max="2" width="6.85546875" customWidth="1"/>
    <col min="3" max="3" width="49.5703125" customWidth="1"/>
    <col min="4" max="4" width="10.140625" bestFit="1" customWidth="1"/>
    <col min="5" max="5" width="20" customWidth="1"/>
  </cols>
  <sheetData>
    <row r="1" spans="1:8" x14ac:dyDescent="0.25">
      <c r="B1" s="5" t="s">
        <v>51</v>
      </c>
      <c r="C1" s="5"/>
      <c r="D1" s="5"/>
      <c r="E1" s="5"/>
      <c r="F1" s="5"/>
      <c r="G1" s="5"/>
      <c r="H1" s="5"/>
    </row>
    <row r="2" spans="1:8" x14ac:dyDescent="0.25">
      <c r="B2" s="5"/>
      <c r="C2" s="5" t="s">
        <v>39</v>
      </c>
      <c r="D2" s="5"/>
      <c r="E2" s="5"/>
      <c r="F2" s="5"/>
      <c r="G2" s="5"/>
      <c r="H2" s="5"/>
    </row>
    <row r="3" spans="1:8" x14ac:dyDescent="0.25">
      <c r="B3" s="5" t="s">
        <v>41</v>
      </c>
      <c r="C3" s="5"/>
      <c r="D3" s="5"/>
      <c r="E3" s="5"/>
      <c r="F3" s="5"/>
      <c r="G3" s="5"/>
      <c r="H3" s="5"/>
    </row>
    <row r="4" spans="1:8" x14ac:dyDescent="0.25">
      <c r="A4" s="53" t="s">
        <v>42</v>
      </c>
      <c r="B4" s="53" t="s">
        <v>42</v>
      </c>
      <c r="C4" s="53"/>
      <c r="D4" s="53" t="s">
        <v>43</v>
      </c>
      <c r="E4" s="53" t="s">
        <v>44</v>
      </c>
    </row>
    <row r="5" spans="1:8" x14ac:dyDescent="0.25">
      <c r="A5" s="54" t="s">
        <v>45</v>
      </c>
      <c r="B5" s="54" t="s">
        <v>46</v>
      </c>
      <c r="C5" s="54" t="s">
        <v>47</v>
      </c>
      <c r="D5" s="54" t="s">
        <v>48</v>
      </c>
      <c r="E5" s="54" t="s">
        <v>49</v>
      </c>
    </row>
    <row r="6" spans="1:8" x14ac:dyDescent="0.25">
      <c r="A6" s="41"/>
      <c r="B6" s="57"/>
      <c r="C6" s="15"/>
      <c r="D6" s="55"/>
      <c r="E6" s="41"/>
    </row>
    <row r="7" spans="1:8" x14ac:dyDescent="0.25">
      <c r="A7" s="41"/>
      <c r="B7" s="41"/>
      <c r="C7" s="15"/>
      <c r="D7" s="55"/>
      <c r="E7" s="41"/>
    </row>
    <row r="8" spans="1:8" x14ac:dyDescent="0.25">
      <c r="A8" s="41"/>
      <c r="B8" s="41"/>
      <c r="C8" s="15"/>
      <c r="D8" s="55"/>
      <c r="E8" s="41"/>
    </row>
    <row r="9" spans="1:8" x14ac:dyDescent="0.25">
      <c r="A9" s="41"/>
      <c r="B9" s="41"/>
      <c r="C9" s="15"/>
      <c r="D9" s="55"/>
      <c r="E9" s="41"/>
    </row>
    <row r="10" spans="1:8" x14ac:dyDescent="0.25">
      <c r="A10" s="41"/>
      <c r="B10" s="41"/>
      <c r="C10" s="15"/>
      <c r="D10" s="55"/>
      <c r="E10" s="41"/>
    </row>
    <row r="11" spans="1:8" x14ac:dyDescent="0.25">
      <c r="A11" s="41"/>
      <c r="B11" s="41"/>
      <c r="C11" s="15"/>
      <c r="D11" s="55"/>
      <c r="E11" s="41"/>
    </row>
    <row r="12" spans="1:8" x14ac:dyDescent="0.25">
      <c r="A12" s="41"/>
      <c r="B12" s="41"/>
      <c r="C12" s="15"/>
      <c r="D12" s="55"/>
      <c r="E12" s="41"/>
    </row>
    <row r="13" spans="1:8" x14ac:dyDescent="0.25">
      <c r="A13" s="41"/>
      <c r="B13" s="41"/>
      <c r="C13" s="15"/>
      <c r="D13" s="55"/>
      <c r="E13" s="41"/>
    </row>
    <row r="14" spans="1:8" x14ac:dyDescent="0.25">
      <c r="A14" s="41"/>
      <c r="B14" s="41"/>
      <c r="C14" s="15"/>
      <c r="D14" s="55"/>
      <c r="E14" s="41"/>
    </row>
    <row r="15" spans="1:8" x14ac:dyDescent="0.25">
      <c r="A15" s="41"/>
      <c r="B15" s="41"/>
      <c r="C15" s="15"/>
      <c r="D15" s="55"/>
      <c r="E15" s="41"/>
    </row>
    <row r="16" spans="1:8" x14ac:dyDescent="0.25">
      <c r="A16" s="41"/>
      <c r="B16" s="41"/>
      <c r="C16" s="15"/>
      <c r="D16" s="55"/>
      <c r="E16" s="41"/>
    </row>
    <row r="17" spans="1:5" x14ac:dyDescent="0.25">
      <c r="A17" s="41"/>
      <c r="B17" s="41"/>
      <c r="C17" s="15"/>
      <c r="D17" s="55"/>
      <c r="E17" s="41"/>
    </row>
    <row r="18" spans="1:5" x14ac:dyDescent="0.25">
      <c r="A18" s="41"/>
      <c r="B18" s="41"/>
      <c r="C18" s="15"/>
      <c r="D18" s="55"/>
      <c r="E18" s="41"/>
    </row>
    <row r="19" spans="1:5" x14ac:dyDescent="0.25">
      <c r="A19" s="41"/>
      <c r="B19" s="41"/>
      <c r="C19" s="15"/>
      <c r="D19" s="55"/>
      <c r="E19" s="41"/>
    </row>
    <row r="20" spans="1:5" x14ac:dyDescent="0.25">
      <c r="A20" s="41"/>
      <c r="B20" s="41"/>
      <c r="C20" s="15"/>
      <c r="D20" s="55"/>
      <c r="E20" s="41"/>
    </row>
    <row r="21" spans="1:5" x14ac:dyDescent="0.25">
      <c r="A21" s="41"/>
      <c r="B21" s="41"/>
      <c r="C21" s="15"/>
      <c r="D21" s="55"/>
      <c r="E21" s="41"/>
    </row>
    <row r="22" spans="1:5" x14ac:dyDescent="0.25">
      <c r="A22" s="41"/>
      <c r="B22" s="41"/>
      <c r="C22" s="15"/>
      <c r="D22" s="55"/>
      <c r="E22" s="41"/>
    </row>
    <row r="23" spans="1:5" x14ac:dyDescent="0.25">
      <c r="A23" s="41"/>
      <c r="B23" s="41"/>
      <c r="C23" s="15"/>
      <c r="D23" s="15"/>
      <c r="E23" s="41"/>
    </row>
    <row r="24" spans="1:5" x14ac:dyDescent="0.25">
      <c r="A24" s="41"/>
      <c r="B24" s="41"/>
      <c r="C24" s="15"/>
      <c r="D24" s="15"/>
      <c r="E24" s="41"/>
    </row>
    <row r="25" spans="1:5" x14ac:dyDescent="0.25">
      <c r="A25" s="41"/>
      <c r="B25" s="41"/>
      <c r="C25" s="15"/>
      <c r="D25" s="15"/>
      <c r="E25" s="41"/>
    </row>
    <row r="26" spans="1:5" x14ac:dyDescent="0.25">
      <c r="A26" s="41"/>
      <c r="B26" s="41"/>
      <c r="C26" s="15"/>
      <c r="D26" s="15"/>
      <c r="E26" s="41"/>
    </row>
    <row r="27" spans="1:5" x14ac:dyDescent="0.25">
      <c r="A27" s="41"/>
      <c r="B27" s="41"/>
      <c r="C27" s="15"/>
      <c r="D27" s="15"/>
      <c r="E27" s="41"/>
    </row>
    <row r="28" spans="1:5" x14ac:dyDescent="0.25">
      <c r="A28" s="41"/>
      <c r="B28" s="41"/>
      <c r="C28" s="15"/>
      <c r="D28" s="15"/>
      <c r="E28" s="15"/>
    </row>
    <row r="29" spans="1:5" x14ac:dyDescent="0.25">
      <c r="A29" s="41"/>
      <c r="B29" s="41"/>
      <c r="C29" s="15"/>
      <c r="D29" s="55"/>
      <c r="E29" s="41"/>
    </row>
    <row r="30" spans="1:5" x14ac:dyDescent="0.25">
      <c r="A30" s="15"/>
      <c r="B30" s="41"/>
      <c r="C30" s="15"/>
      <c r="D30" s="55"/>
      <c r="E30" s="15"/>
    </row>
    <row r="31" spans="1:5" x14ac:dyDescent="0.25">
      <c r="A31" s="41"/>
      <c r="B31" s="41"/>
      <c r="C31" s="15"/>
      <c r="D31" s="55"/>
      <c r="E31" s="41"/>
    </row>
    <row r="32" spans="1:5" x14ac:dyDescent="0.25">
      <c r="A32" s="15"/>
      <c r="B32" s="41"/>
      <c r="C32" s="15"/>
      <c r="D32" s="55"/>
      <c r="E32" s="41"/>
    </row>
    <row r="33" spans="1:5" x14ac:dyDescent="0.25">
      <c r="A33" s="41"/>
      <c r="B33" s="41"/>
      <c r="C33" s="15"/>
      <c r="D33" s="55"/>
      <c r="E33" s="41"/>
    </row>
    <row r="34" spans="1:5" x14ac:dyDescent="0.25">
      <c r="A34" s="41"/>
      <c r="B34" s="41"/>
      <c r="C34" s="15"/>
      <c r="D34" s="55"/>
      <c r="E34" s="41"/>
    </row>
    <row r="35" spans="1:5" x14ac:dyDescent="0.25">
      <c r="A35" s="41"/>
      <c r="B35" s="41"/>
      <c r="C35" s="15"/>
      <c r="D35" s="55"/>
      <c r="E35" s="41"/>
    </row>
    <row r="36" spans="1:5" x14ac:dyDescent="0.25">
      <c r="A36" s="41"/>
      <c r="B36" s="41"/>
      <c r="C36" s="15"/>
      <c r="D36" s="55"/>
      <c r="E36" s="41"/>
    </row>
    <row r="37" spans="1:5" x14ac:dyDescent="0.25">
      <c r="A37" s="41"/>
      <c r="B37" s="41"/>
      <c r="C37" s="15"/>
      <c r="D37" s="55"/>
      <c r="E37" s="41"/>
    </row>
    <row r="38" spans="1:5" x14ac:dyDescent="0.25">
      <c r="A38" s="41"/>
      <c r="B38" s="41"/>
      <c r="C38" s="15"/>
      <c r="D38" s="55"/>
      <c r="E38" s="41"/>
    </row>
    <row r="39" spans="1:5" x14ac:dyDescent="0.25">
      <c r="A39" s="41"/>
      <c r="B39" s="41"/>
      <c r="C39" s="15"/>
      <c r="D39" s="55"/>
      <c r="E39" s="41"/>
    </row>
    <row r="40" spans="1:5" x14ac:dyDescent="0.25">
      <c r="A40" s="41"/>
      <c r="B40" s="41"/>
      <c r="C40" s="15"/>
      <c r="D40" s="55"/>
      <c r="E40" s="41"/>
    </row>
    <row r="41" spans="1:5" x14ac:dyDescent="0.25">
      <c r="A41" s="41"/>
      <c r="B41" s="41"/>
      <c r="C41" s="15"/>
      <c r="D41" s="55"/>
      <c r="E41" s="41"/>
    </row>
    <row r="42" spans="1:5" x14ac:dyDescent="0.25">
      <c r="A42" s="41"/>
      <c r="B42" s="41"/>
      <c r="C42" s="15"/>
      <c r="D42" s="55"/>
      <c r="E42" s="41"/>
    </row>
    <row r="43" spans="1:5" x14ac:dyDescent="0.25">
      <c r="A43" s="41"/>
      <c r="B43" s="41"/>
      <c r="C43" s="15"/>
      <c r="D43" s="55"/>
      <c r="E43" s="41"/>
    </row>
    <row r="44" spans="1:5" x14ac:dyDescent="0.25">
      <c r="A44" s="41"/>
      <c r="B44" s="41"/>
      <c r="C44" s="15"/>
      <c r="D44" s="55"/>
      <c r="E44" s="41"/>
    </row>
    <row r="45" spans="1:5" x14ac:dyDescent="0.25">
      <c r="A45" s="41"/>
      <c r="B45" s="41"/>
      <c r="C45" s="15"/>
      <c r="D45" s="55"/>
      <c r="E45" s="41"/>
    </row>
    <row r="46" spans="1:5" x14ac:dyDescent="0.25">
      <c r="A46" s="41"/>
      <c r="B46" s="41"/>
      <c r="C46" s="15"/>
      <c r="D46" s="55"/>
      <c r="E46" s="41"/>
    </row>
    <row r="47" spans="1:5" x14ac:dyDescent="0.25">
      <c r="A47" s="41"/>
      <c r="B47" s="41"/>
      <c r="C47" s="15"/>
      <c r="D47" s="41"/>
      <c r="E47" s="41"/>
    </row>
    <row r="48" spans="1:5" x14ac:dyDescent="0.25">
      <c r="A48" s="41"/>
      <c r="B48" s="41"/>
      <c r="C48" s="15"/>
      <c r="D48" s="41"/>
      <c r="E48" s="41"/>
    </row>
    <row r="49" spans="1:5" x14ac:dyDescent="0.25">
      <c r="A49" s="41"/>
      <c r="B49" s="41"/>
      <c r="C49" s="15"/>
      <c r="D49" s="41"/>
      <c r="E49" s="41"/>
    </row>
    <row r="50" spans="1:5" x14ac:dyDescent="0.25">
      <c r="A50" s="41"/>
      <c r="B50" s="41"/>
      <c r="C50" s="15"/>
      <c r="D50" s="41"/>
      <c r="E50" s="41"/>
    </row>
    <row r="51" spans="1:5" x14ac:dyDescent="0.25">
      <c r="A51" s="41"/>
      <c r="B51" s="41"/>
      <c r="C51" s="15"/>
      <c r="D51" s="41"/>
      <c r="E51" s="41"/>
    </row>
    <row r="52" spans="1:5" x14ac:dyDescent="0.25">
      <c r="A52" s="41"/>
      <c r="B52" s="41"/>
      <c r="C52" s="15"/>
      <c r="D52" s="41"/>
      <c r="E52" s="41"/>
    </row>
    <row r="53" spans="1:5" x14ac:dyDescent="0.25">
      <c r="A53" s="41"/>
      <c r="B53" s="41"/>
      <c r="C53" s="15"/>
      <c r="D53" s="41"/>
      <c r="E53" s="41"/>
    </row>
    <row r="54" spans="1:5" x14ac:dyDescent="0.25">
      <c r="A54" s="41"/>
      <c r="B54" s="41"/>
      <c r="C54" s="15"/>
      <c r="D54" s="41"/>
      <c r="E54" s="41"/>
    </row>
    <row r="55" spans="1:5" x14ac:dyDescent="0.25">
      <c r="A55" s="41"/>
      <c r="B55" s="41"/>
      <c r="C55" s="15"/>
      <c r="D55" s="41"/>
      <c r="E55" s="41"/>
    </row>
    <row r="56" spans="1:5" x14ac:dyDescent="0.25">
      <c r="A56" s="41"/>
      <c r="B56" s="41"/>
      <c r="C56" s="15"/>
      <c r="D56" s="41"/>
      <c r="E56" s="41"/>
    </row>
    <row r="57" spans="1:5" x14ac:dyDescent="0.25">
      <c r="A57" s="41"/>
      <c r="B57" s="41"/>
      <c r="C57" s="15"/>
      <c r="D57" s="41"/>
      <c r="E57" s="41"/>
    </row>
    <row r="58" spans="1:5" x14ac:dyDescent="0.25">
      <c r="A58" s="41"/>
      <c r="B58" s="41"/>
      <c r="C58" s="15"/>
      <c r="D58" s="41"/>
      <c r="E58" s="41"/>
    </row>
    <row r="59" spans="1:5" x14ac:dyDescent="0.25">
      <c r="A59" s="41"/>
      <c r="B59" s="41"/>
      <c r="C59" s="15"/>
      <c r="D59" s="41"/>
      <c r="E59" s="41"/>
    </row>
    <row r="60" spans="1:5" x14ac:dyDescent="0.25">
      <c r="A60" s="41"/>
      <c r="B60" s="41"/>
      <c r="C60" s="15"/>
      <c r="D60" s="41"/>
      <c r="E60" s="41"/>
    </row>
    <row r="61" spans="1:5" x14ac:dyDescent="0.25">
      <c r="A61" s="41"/>
      <c r="B61" s="41"/>
      <c r="C61" s="15"/>
      <c r="D61" s="41"/>
      <c r="E61" s="41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.710937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2" width="16" customWidth="1"/>
    <col min="13" max="13" width="15.28515625" customWidth="1"/>
    <col min="14" max="14" width="19.28515625" customWidth="1"/>
  </cols>
  <sheetData>
    <row r="1" spans="1:14" ht="15.75" x14ac:dyDescent="0.25">
      <c r="A1" s="83" t="s">
        <v>61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15.75" x14ac:dyDescent="0.25">
      <c r="A2" s="2" t="s">
        <v>39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B5+B6+B7</f>
        <v>61624.68</v>
      </c>
      <c r="C4" s="30">
        <f t="shared" ref="C4:M4" si="0">C5+C6+C7</f>
        <v>67249.679999999993</v>
      </c>
      <c r="D4" s="30">
        <f t="shared" si="0"/>
        <v>67504.679999999993</v>
      </c>
      <c r="E4" s="30">
        <f t="shared" si="0"/>
        <v>59254.68</v>
      </c>
      <c r="F4" s="30">
        <f t="shared" si="0"/>
        <v>59254.68</v>
      </c>
      <c r="G4" s="30">
        <f t="shared" si="0"/>
        <v>59254.68</v>
      </c>
      <c r="H4" s="30">
        <f t="shared" si="0"/>
        <v>59254.68</v>
      </c>
      <c r="I4" s="30">
        <f t="shared" si="0"/>
        <v>59254.68</v>
      </c>
      <c r="J4" s="30">
        <f t="shared" si="0"/>
        <v>59254.68</v>
      </c>
      <c r="K4" s="30">
        <f t="shared" si="0"/>
        <v>59254.68</v>
      </c>
      <c r="L4" s="30">
        <f t="shared" si="0"/>
        <v>60460.68</v>
      </c>
      <c r="M4" s="30">
        <f t="shared" si="0"/>
        <v>59254.68</v>
      </c>
      <c r="N4" s="30">
        <f t="shared" ref="N4:N23" si="1">SUM(B4:M4)</f>
        <v>730877.16000000015</v>
      </c>
    </row>
    <row r="5" spans="1:14" ht="39" customHeight="1" x14ac:dyDescent="0.35">
      <c r="A5" s="36" t="s">
        <v>17</v>
      </c>
      <c r="B5" s="31">
        <v>42285.35</v>
      </c>
      <c r="C5" s="31">
        <v>42285.35</v>
      </c>
      <c r="D5" s="31">
        <v>42285.35</v>
      </c>
      <c r="E5" s="31">
        <v>42285.35</v>
      </c>
      <c r="F5" s="31">
        <v>42285.35</v>
      </c>
      <c r="G5" s="31">
        <v>42285.35</v>
      </c>
      <c r="H5" s="31">
        <v>42285.35</v>
      </c>
      <c r="I5" s="31">
        <v>42285.35</v>
      </c>
      <c r="J5" s="31">
        <v>42285.35</v>
      </c>
      <c r="K5" s="31">
        <v>42285.35</v>
      </c>
      <c r="L5" s="31">
        <v>42285.35</v>
      </c>
      <c r="M5" s="31">
        <v>42285.35</v>
      </c>
      <c r="N5" s="31">
        <f t="shared" si="1"/>
        <v>507424.1999999999</v>
      </c>
    </row>
    <row r="6" spans="1:14" ht="44.25" customHeight="1" x14ac:dyDescent="0.35">
      <c r="A6" s="36" t="s">
        <v>40</v>
      </c>
      <c r="B6" s="31">
        <v>16969.330000000002</v>
      </c>
      <c r="C6" s="31">
        <v>16969.330000000002</v>
      </c>
      <c r="D6" s="31">
        <v>16969.330000000002</v>
      </c>
      <c r="E6" s="31">
        <v>16969.330000000002</v>
      </c>
      <c r="F6" s="31">
        <v>16969.330000000002</v>
      </c>
      <c r="G6" s="31">
        <v>16969.330000000002</v>
      </c>
      <c r="H6" s="31">
        <v>16969.330000000002</v>
      </c>
      <c r="I6" s="31">
        <v>16969.330000000002</v>
      </c>
      <c r="J6" s="31">
        <v>16969.330000000002</v>
      </c>
      <c r="K6" s="31">
        <v>16969.330000000002</v>
      </c>
      <c r="L6" s="31">
        <v>16969.330000000002</v>
      </c>
      <c r="M6" s="31">
        <v>16969.330000000002</v>
      </c>
      <c r="N6" s="31">
        <f>SUM(B6:M6)</f>
        <v>203631.96000000008</v>
      </c>
    </row>
    <row r="7" spans="1:14" ht="44.25" customHeight="1" x14ac:dyDescent="0.35">
      <c r="A7" s="36" t="s">
        <v>32</v>
      </c>
      <c r="B7" s="31">
        <v>2370</v>
      </c>
      <c r="C7" s="31">
        <v>7995</v>
      </c>
      <c r="D7" s="31">
        <v>8250</v>
      </c>
      <c r="E7" s="31"/>
      <c r="F7" s="31"/>
      <c r="G7" s="31"/>
      <c r="H7" s="31"/>
      <c r="I7" s="31"/>
      <c r="J7" s="31"/>
      <c r="K7" s="31"/>
      <c r="L7" s="31">
        <v>1206</v>
      </c>
      <c r="M7" s="31"/>
      <c r="N7" s="31">
        <f>SUM(B7:M7)</f>
        <v>19821</v>
      </c>
    </row>
    <row r="8" spans="1:14" ht="36" customHeight="1" x14ac:dyDescent="0.35">
      <c r="A8" s="37" t="s">
        <v>18</v>
      </c>
      <c r="B8" s="30">
        <f>B9+B10+B11+B12+B13</f>
        <v>56127.53</v>
      </c>
      <c r="C8" s="30">
        <f t="shared" ref="C8:M8" si="2">C9+C10+C11+C12+C13</f>
        <v>54222.819999999992</v>
      </c>
      <c r="D8" s="30">
        <f t="shared" si="2"/>
        <v>51316.139999999992</v>
      </c>
      <c r="E8" s="30">
        <f t="shared" si="2"/>
        <v>53370.929999999993</v>
      </c>
      <c r="F8" s="30">
        <f t="shared" si="2"/>
        <v>56548.56</v>
      </c>
      <c r="G8" s="30">
        <f t="shared" si="2"/>
        <v>49629.869999999995</v>
      </c>
      <c r="H8" s="30">
        <f t="shared" si="2"/>
        <v>53480</v>
      </c>
      <c r="I8" s="30">
        <f t="shared" si="2"/>
        <v>50856.74</v>
      </c>
      <c r="J8" s="30">
        <f t="shared" si="2"/>
        <v>59003.09</v>
      </c>
      <c r="K8" s="30">
        <f t="shared" si="2"/>
        <v>56206.979999999996</v>
      </c>
      <c r="L8" s="30">
        <f t="shared" si="2"/>
        <v>54871.329999999994</v>
      </c>
      <c r="M8" s="30">
        <f t="shared" si="2"/>
        <v>80994.78</v>
      </c>
      <c r="N8" s="30">
        <f t="shared" si="1"/>
        <v>676628.7699999999</v>
      </c>
    </row>
    <row r="9" spans="1:14" ht="40.5" customHeight="1" x14ac:dyDescent="0.35">
      <c r="A9" s="36" t="s">
        <v>19</v>
      </c>
      <c r="B9" s="31">
        <v>2158.92</v>
      </c>
      <c r="C9" s="31">
        <v>2158.92</v>
      </c>
      <c r="D9" s="31">
        <v>2158.92</v>
      </c>
      <c r="E9" s="31">
        <v>2648.42</v>
      </c>
      <c r="F9" s="31">
        <v>2158.92</v>
      </c>
      <c r="G9" s="31">
        <v>2158.92</v>
      </c>
      <c r="H9" s="31">
        <v>3391.42</v>
      </c>
      <c r="I9" s="31">
        <v>2158.92</v>
      </c>
      <c r="J9" s="31">
        <v>2158.92</v>
      </c>
      <c r="K9" s="31">
        <v>2158.92</v>
      </c>
      <c r="L9" s="31">
        <v>2158.92</v>
      </c>
      <c r="M9" s="31">
        <v>2158.92</v>
      </c>
      <c r="N9" s="30">
        <f t="shared" si="1"/>
        <v>27629.039999999994</v>
      </c>
    </row>
    <row r="10" spans="1:14" ht="45.75" customHeight="1" x14ac:dyDescent="0.35">
      <c r="A10" s="36" t="s">
        <v>20</v>
      </c>
      <c r="B10" s="32">
        <v>5280</v>
      </c>
      <c r="C10" s="31">
        <v>6546</v>
      </c>
      <c r="D10" s="31">
        <v>5812.5</v>
      </c>
      <c r="E10" s="31">
        <v>5596.5</v>
      </c>
      <c r="F10" s="31">
        <v>7271</v>
      </c>
      <c r="G10" s="31">
        <v>4720</v>
      </c>
      <c r="H10" s="31">
        <v>5280</v>
      </c>
      <c r="I10" s="31">
        <v>6148.75</v>
      </c>
      <c r="J10" s="31">
        <f>6929+3200</f>
        <v>10129</v>
      </c>
      <c r="K10" s="31">
        <v>5280</v>
      </c>
      <c r="L10" s="31">
        <v>5280</v>
      </c>
      <c r="M10" s="31">
        <v>9113.2000000000007</v>
      </c>
      <c r="N10" s="47">
        <f t="shared" si="1"/>
        <v>76456.95</v>
      </c>
    </row>
    <row r="11" spans="1:14" ht="45.75" customHeight="1" x14ac:dyDescent="0.35">
      <c r="A11" s="46" t="s">
        <v>30</v>
      </c>
      <c r="B11" s="32"/>
      <c r="C11" s="31"/>
      <c r="D11" s="31"/>
      <c r="E11" s="31"/>
      <c r="F11" s="31">
        <v>401.33</v>
      </c>
      <c r="G11" s="31"/>
      <c r="H11" s="31">
        <v>2259.5100000000002</v>
      </c>
      <c r="I11" s="31"/>
      <c r="J11" s="31">
        <v>603.5</v>
      </c>
      <c r="K11" s="31">
        <v>2252.63</v>
      </c>
      <c r="L11" s="31">
        <v>1712.63</v>
      </c>
      <c r="M11" s="31">
        <v>832.17</v>
      </c>
      <c r="N11" s="30">
        <f t="shared" si="1"/>
        <v>8061.77</v>
      </c>
    </row>
    <row r="12" spans="1:14" ht="45.75" customHeight="1" x14ac:dyDescent="0.35">
      <c r="A12" s="46" t="s">
        <v>38</v>
      </c>
      <c r="B12" s="32">
        <v>40767.769999999997</v>
      </c>
      <c r="C12" s="32">
        <v>40767.769999999997</v>
      </c>
      <c r="D12" s="31">
        <v>40767.769999999997</v>
      </c>
      <c r="E12" s="31">
        <v>40767.769999999997</v>
      </c>
      <c r="F12" s="31">
        <v>40767.769999999997</v>
      </c>
      <c r="G12" s="31">
        <v>40767.769999999997</v>
      </c>
      <c r="H12" s="31">
        <v>40767.769999999997</v>
      </c>
      <c r="I12" s="31">
        <v>40767.769999999997</v>
      </c>
      <c r="J12" s="31">
        <v>40767.769999999997</v>
      </c>
      <c r="K12" s="31">
        <v>40767.769999999997</v>
      </c>
      <c r="L12" s="31">
        <v>40767.769999999997</v>
      </c>
      <c r="M12" s="31">
        <v>60767.77</v>
      </c>
      <c r="N12" s="30">
        <f t="shared" si="1"/>
        <v>509213.24000000005</v>
      </c>
    </row>
    <row r="13" spans="1:14" ht="21.75" customHeight="1" x14ac:dyDescent="0.35">
      <c r="A13" s="36" t="s">
        <v>21</v>
      </c>
      <c r="B13" s="31">
        <v>7920.84</v>
      </c>
      <c r="C13" s="31">
        <v>4750.13</v>
      </c>
      <c r="D13" s="31">
        <v>2576.9499999999998</v>
      </c>
      <c r="E13" s="31">
        <v>4358.24</v>
      </c>
      <c r="F13" s="31">
        <v>5949.54</v>
      </c>
      <c r="G13" s="31">
        <v>1983.18</v>
      </c>
      <c r="H13" s="31">
        <v>1781.3</v>
      </c>
      <c r="I13" s="31">
        <v>1781.3</v>
      </c>
      <c r="J13" s="31">
        <v>5343.9</v>
      </c>
      <c r="K13" s="31">
        <v>5747.66</v>
      </c>
      <c r="L13" s="31">
        <v>4952.01</v>
      </c>
      <c r="M13" s="31">
        <v>8122.72</v>
      </c>
      <c r="N13" s="31">
        <f t="shared" si="1"/>
        <v>55267.770000000011</v>
      </c>
    </row>
    <row r="14" spans="1:14" ht="23.25" customHeight="1" x14ac:dyDescent="0.35">
      <c r="A14" s="37" t="s">
        <v>22</v>
      </c>
      <c r="B14" s="30">
        <f>B15+B16+B17</f>
        <v>0</v>
      </c>
      <c r="C14" s="30">
        <f t="shared" ref="C14:M14" si="3">C15+C16+C17</f>
        <v>0</v>
      </c>
      <c r="D14" s="30">
        <f t="shared" si="3"/>
        <v>0</v>
      </c>
      <c r="E14" s="30">
        <f t="shared" si="3"/>
        <v>3200</v>
      </c>
      <c r="F14" s="30">
        <f t="shared" si="3"/>
        <v>2150</v>
      </c>
      <c r="G14" s="30">
        <f t="shared" si="3"/>
        <v>61649</v>
      </c>
      <c r="H14" s="30">
        <f t="shared" si="3"/>
        <v>0</v>
      </c>
      <c r="I14" s="30">
        <f t="shared" si="3"/>
        <v>4612.0600000000004</v>
      </c>
      <c r="J14" s="47">
        <f t="shared" si="3"/>
        <v>0</v>
      </c>
      <c r="K14" s="30">
        <f t="shared" si="3"/>
        <v>42500</v>
      </c>
      <c r="L14" s="30">
        <f t="shared" si="3"/>
        <v>67151.489999999991</v>
      </c>
      <c r="M14" s="30">
        <f t="shared" si="3"/>
        <v>0</v>
      </c>
      <c r="N14" s="30">
        <f t="shared" si="1"/>
        <v>181262.55</v>
      </c>
    </row>
    <row r="15" spans="1:14" ht="42" customHeight="1" x14ac:dyDescent="0.35">
      <c r="A15" s="36" t="s">
        <v>23</v>
      </c>
      <c r="B15" s="31"/>
      <c r="C15" s="31"/>
      <c r="D15" s="31"/>
      <c r="E15" s="31"/>
      <c r="F15" s="31"/>
      <c r="G15" s="31"/>
      <c r="H15" s="31"/>
      <c r="I15" s="31">
        <v>4612.0600000000004</v>
      </c>
      <c r="J15" s="59"/>
      <c r="K15" s="31"/>
      <c r="L15" s="31">
        <v>10290</v>
      </c>
      <c r="M15" s="31"/>
      <c r="N15" s="31">
        <f t="shared" si="1"/>
        <v>14902.060000000001</v>
      </c>
    </row>
    <row r="16" spans="1:14" ht="40.5" customHeight="1" x14ac:dyDescent="0.35">
      <c r="A16" s="36" t="s">
        <v>24</v>
      </c>
      <c r="B16" s="31"/>
      <c r="C16" s="31"/>
      <c r="D16" s="31"/>
      <c r="E16" s="31">
        <v>3200</v>
      </c>
      <c r="F16" s="31">
        <v>2150</v>
      </c>
      <c r="G16" s="31">
        <v>61649</v>
      </c>
      <c r="H16" s="31"/>
      <c r="I16" s="31"/>
      <c r="J16" s="59"/>
      <c r="K16" s="31">
        <f>3200+39300</f>
        <v>42500</v>
      </c>
      <c r="L16" s="31">
        <v>56861.49</v>
      </c>
      <c r="M16" s="31"/>
      <c r="N16" s="31">
        <f t="shared" si="1"/>
        <v>166360.49</v>
      </c>
    </row>
    <row r="17" spans="1:14" ht="40.5" customHeight="1" x14ac:dyDescent="0.35">
      <c r="A17" s="46" t="s">
        <v>31</v>
      </c>
      <c r="B17" s="31"/>
      <c r="C17" s="31"/>
      <c r="D17" s="31"/>
      <c r="E17" s="31"/>
      <c r="F17" s="31"/>
      <c r="G17" s="31"/>
      <c r="H17" s="31"/>
      <c r="I17" s="31"/>
      <c r="J17" s="59"/>
      <c r="K17" s="31"/>
      <c r="L17" s="31"/>
      <c r="M17" s="31"/>
      <c r="N17" s="31">
        <f t="shared" si="1"/>
        <v>0</v>
      </c>
    </row>
    <row r="18" spans="1:14" ht="40.5" customHeight="1" x14ac:dyDescent="0.35">
      <c r="A18" s="58" t="s">
        <v>50</v>
      </c>
      <c r="B18" s="31"/>
      <c r="C18" s="31"/>
      <c r="D18" s="31"/>
      <c r="E18" s="31"/>
      <c r="F18" s="31">
        <v>2033</v>
      </c>
      <c r="G18" s="31">
        <v>1928</v>
      </c>
      <c r="H18" s="31"/>
      <c r="I18" s="31">
        <v>5507</v>
      </c>
      <c r="J18" s="59"/>
      <c r="K18" s="31"/>
      <c r="L18" s="31"/>
      <c r="M18" s="31"/>
      <c r="N18" s="31">
        <f t="shared" si="1"/>
        <v>9468</v>
      </c>
    </row>
    <row r="19" spans="1:14" ht="40.5" customHeight="1" x14ac:dyDescent="0.35">
      <c r="A19" s="37" t="s">
        <v>52</v>
      </c>
      <c r="B19" s="30">
        <f>B20+B21+B22</f>
        <v>30351.300000000003</v>
      </c>
      <c r="C19" s="30">
        <f t="shared" ref="C19:M19" si="4">C20+C21+C22</f>
        <v>-17943.68</v>
      </c>
      <c r="D19" s="30">
        <f t="shared" si="4"/>
        <v>20373.989999999998</v>
      </c>
      <c r="E19" s="30">
        <f t="shared" si="4"/>
        <v>-12373.12</v>
      </c>
      <c r="F19" s="30">
        <f t="shared" si="4"/>
        <v>4499.01</v>
      </c>
      <c r="G19" s="30">
        <f t="shared" si="4"/>
        <v>-2324.7399999999998</v>
      </c>
      <c r="H19" s="30">
        <f t="shared" si="4"/>
        <v>-1152.2200000000003</v>
      </c>
      <c r="I19" s="30">
        <f t="shared" si="4"/>
        <v>4114.75</v>
      </c>
      <c r="J19" s="47">
        <f t="shared" si="4"/>
        <v>1699.6000000000004</v>
      </c>
      <c r="K19" s="30">
        <f t="shared" si="4"/>
        <v>308.25</v>
      </c>
      <c r="L19" s="30">
        <f t="shared" si="4"/>
        <v>4819.1900000000005</v>
      </c>
      <c r="M19" s="30">
        <f t="shared" si="4"/>
        <v>-1706.59</v>
      </c>
      <c r="N19" s="30">
        <f t="shared" ref="N19:N22" si="5">SUM(B19:M19)</f>
        <v>30665.74</v>
      </c>
    </row>
    <row r="20" spans="1:14" ht="40.5" customHeight="1" x14ac:dyDescent="0.35">
      <c r="A20" s="36" t="s">
        <v>53</v>
      </c>
      <c r="B20" s="31">
        <v>3810.56</v>
      </c>
      <c r="C20" s="31">
        <v>2322.06</v>
      </c>
      <c r="D20" s="31">
        <v>3602.17</v>
      </c>
      <c r="E20" s="31">
        <v>1607.58</v>
      </c>
      <c r="F20" s="31">
        <v>5031.13</v>
      </c>
      <c r="G20" s="31">
        <v>-1667.12</v>
      </c>
      <c r="H20" s="31">
        <v>-9169.16</v>
      </c>
      <c r="I20" s="31">
        <v>-1994.59</v>
      </c>
      <c r="J20" s="31">
        <v>-2589.9899999999998</v>
      </c>
      <c r="K20" s="31">
        <v>-9139.39</v>
      </c>
      <c r="L20" s="31">
        <v>-1280.1099999999999</v>
      </c>
      <c r="M20" s="31">
        <v>-3006.77</v>
      </c>
      <c r="N20" s="31">
        <f t="shared" si="5"/>
        <v>-12473.63</v>
      </c>
    </row>
    <row r="21" spans="1:14" ht="40.5" customHeight="1" x14ac:dyDescent="0.35">
      <c r="A21" s="36" t="s">
        <v>54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>
        <f t="shared" si="5"/>
        <v>0</v>
      </c>
    </row>
    <row r="22" spans="1:14" ht="40.5" customHeight="1" x14ac:dyDescent="0.35">
      <c r="A22" s="46" t="s">
        <v>55</v>
      </c>
      <c r="B22" s="31">
        <v>26540.74</v>
      </c>
      <c r="C22" s="31">
        <v>-20265.740000000002</v>
      </c>
      <c r="D22" s="31">
        <v>16771.82</v>
      </c>
      <c r="E22" s="31">
        <v>-13980.7</v>
      </c>
      <c r="F22" s="31">
        <v>-532.12</v>
      </c>
      <c r="G22" s="31">
        <v>-657.62</v>
      </c>
      <c r="H22" s="31">
        <v>8016.94</v>
      </c>
      <c r="I22" s="31">
        <v>6109.34</v>
      </c>
      <c r="J22" s="31">
        <v>4289.59</v>
      </c>
      <c r="K22" s="31">
        <v>9447.64</v>
      </c>
      <c r="L22" s="31">
        <v>6099.3</v>
      </c>
      <c r="M22" s="31">
        <v>1300.18</v>
      </c>
      <c r="N22" s="31">
        <f t="shared" si="5"/>
        <v>43139.37</v>
      </c>
    </row>
    <row r="23" spans="1:14" ht="39.75" customHeight="1" x14ac:dyDescent="0.35">
      <c r="A23" s="37" t="s">
        <v>57</v>
      </c>
      <c r="B23" s="30">
        <v>23108.639999999999</v>
      </c>
      <c r="C23" s="30">
        <v>23108.639999999999</v>
      </c>
      <c r="D23" s="30">
        <v>23108.639999999999</v>
      </c>
      <c r="E23" s="30">
        <v>23108.639999999999</v>
      </c>
      <c r="F23" s="30">
        <v>23108.639999999999</v>
      </c>
      <c r="G23" s="30">
        <v>23108.639999999999</v>
      </c>
      <c r="H23" s="30">
        <v>25385.01</v>
      </c>
      <c r="I23" s="30">
        <v>25385.01</v>
      </c>
      <c r="J23" s="30">
        <v>25385.01</v>
      </c>
      <c r="K23" s="30">
        <v>25385.01</v>
      </c>
      <c r="L23" s="30">
        <v>25385.01</v>
      </c>
      <c r="M23" s="30">
        <v>25385.01</v>
      </c>
      <c r="N23" s="30">
        <f t="shared" si="1"/>
        <v>290961.90000000002</v>
      </c>
    </row>
    <row r="24" spans="1:14" ht="22.5" customHeight="1" x14ac:dyDescent="0.35">
      <c r="A24" s="37" t="s">
        <v>25</v>
      </c>
      <c r="B24" s="47">
        <f>B4+B8+B14+B23+B18+B19</f>
        <v>171212.14999999997</v>
      </c>
      <c r="C24" s="47">
        <f t="shared" ref="C24:N24" si="6">C4+C8+C14+C23+C18+C19</f>
        <v>126637.45999999999</v>
      </c>
      <c r="D24" s="47">
        <f t="shared" si="6"/>
        <v>162303.44999999995</v>
      </c>
      <c r="E24" s="47">
        <f t="shared" si="6"/>
        <v>126561.13</v>
      </c>
      <c r="F24" s="47">
        <f t="shared" si="6"/>
        <v>147593.89000000001</v>
      </c>
      <c r="G24" s="47">
        <f t="shared" si="6"/>
        <v>193245.45</v>
      </c>
      <c r="H24" s="47">
        <f t="shared" si="6"/>
        <v>136967.47</v>
      </c>
      <c r="I24" s="47">
        <f t="shared" si="6"/>
        <v>149730.23999999999</v>
      </c>
      <c r="J24" s="47">
        <f t="shared" si="6"/>
        <v>145342.38</v>
      </c>
      <c r="K24" s="47">
        <f t="shared" si="6"/>
        <v>183654.92</v>
      </c>
      <c r="L24" s="47">
        <f t="shared" si="6"/>
        <v>212687.7</v>
      </c>
      <c r="M24" s="47">
        <f t="shared" si="6"/>
        <v>163927.88</v>
      </c>
      <c r="N24" s="47">
        <f t="shared" si="6"/>
        <v>1919864.1200000003</v>
      </c>
    </row>
    <row r="25" spans="1:14" ht="15.75" x14ac:dyDescent="0.25">
      <c r="A25" s="84" t="s">
        <v>59</v>
      </c>
      <c r="B25" s="84"/>
      <c r="C25" s="84"/>
      <c r="D25" s="38"/>
      <c r="E25" s="38"/>
      <c r="F25" s="38"/>
      <c r="G25" s="50"/>
      <c r="H25" s="38"/>
      <c r="I25" s="38"/>
      <c r="J25" s="38"/>
      <c r="K25" s="38"/>
      <c r="L25" s="85" t="s">
        <v>29</v>
      </c>
      <c r="M25" s="85"/>
      <c r="N25" s="85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84" t="s">
        <v>27</v>
      </c>
      <c r="B27" s="84"/>
      <c r="C27" s="84"/>
      <c r="D27" s="38"/>
      <c r="E27" s="38"/>
      <c r="F27" s="38"/>
      <c r="G27" s="38"/>
      <c r="H27" s="38"/>
      <c r="I27" s="38"/>
      <c r="J27" s="38"/>
      <c r="K27" s="38"/>
      <c r="L27" s="85" t="s">
        <v>33</v>
      </c>
      <c r="M27" s="85"/>
      <c r="N27" s="85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D11" sqref="D11"/>
    </sheetView>
  </sheetViews>
  <sheetFormatPr defaultRowHeight="15" x14ac:dyDescent="0.25"/>
  <cols>
    <col min="1" max="1" width="5.28515625" customWidth="1"/>
    <col min="2" max="2" width="55" customWidth="1"/>
    <col min="3" max="3" width="10.85546875" customWidth="1"/>
    <col min="4" max="4" width="11.28515625" customWidth="1"/>
  </cols>
  <sheetData>
    <row r="1" spans="1:4" ht="15.75" x14ac:dyDescent="0.25">
      <c r="A1" s="1"/>
      <c r="B1" s="80" t="s">
        <v>64</v>
      </c>
      <c r="C1" s="80"/>
      <c r="D1" s="80"/>
    </row>
    <row r="2" spans="1:4" ht="15.75" x14ac:dyDescent="0.25">
      <c r="A2" s="6"/>
      <c r="B2" s="82" t="s">
        <v>39</v>
      </c>
      <c r="C2" s="82"/>
      <c r="D2" s="82"/>
    </row>
    <row r="3" spans="1:4" ht="15.75" x14ac:dyDescent="0.25">
      <c r="A3" s="6"/>
      <c r="B3" s="80"/>
      <c r="C3" s="80"/>
      <c r="D3" s="80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ht="15.75" x14ac:dyDescent="0.25">
      <c r="A5" s="8"/>
      <c r="B5" s="48" t="s">
        <v>8</v>
      </c>
      <c r="C5" s="10"/>
      <c r="D5" s="8"/>
    </row>
    <row r="6" spans="1:4" x14ac:dyDescent="0.25">
      <c r="A6" s="13">
        <v>1</v>
      </c>
      <c r="B6" s="13" t="s">
        <v>79</v>
      </c>
      <c r="C6" s="40">
        <v>2033</v>
      </c>
      <c r="D6" s="3">
        <f>C6</f>
        <v>2033</v>
      </c>
    </row>
    <row r="7" spans="1:4" x14ac:dyDescent="0.25">
      <c r="A7" s="13"/>
      <c r="B7" s="3" t="s">
        <v>9</v>
      </c>
      <c r="C7" s="3"/>
      <c r="D7" s="66"/>
    </row>
    <row r="8" spans="1:4" x14ac:dyDescent="0.25">
      <c r="A8" s="43">
        <v>1</v>
      </c>
      <c r="B8" s="43" t="s">
        <v>89</v>
      </c>
      <c r="C8" s="43">
        <v>1928</v>
      </c>
      <c r="D8" s="52">
        <f>C8+D6</f>
        <v>3961</v>
      </c>
    </row>
    <row r="9" spans="1:4" x14ac:dyDescent="0.25">
      <c r="A9" s="15"/>
      <c r="B9" s="3" t="s">
        <v>11</v>
      </c>
      <c r="C9" s="15"/>
      <c r="D9" s="52"/>
    </row>
    <row r="10" spans="1:4" x14ac:dyDescent="0.25">
      <c r="A10" s="15">
        <v>1</v>
      </c>
      <c r="B10" s="40" t="s">
        <v>89</v>
      </c>
      <c r="C10" s="15">
        <v>5507</v>
      </c>
      <c r="D10" s="52">
        <f>C10+D8</f>
        <v>9468</v>
      </c>
    </row>
    <row r="11" spans="1:4" x14ac:dyDescent="0.25">
      <c r="A11" s="43"/>
      <c r="B11" s="13"/>
      <c r="C11" s="43"/>
      <c r="D11" s="52"/>
    </row>
    <row r="12" spans="1:4" x14ac:dyDescent="0.25">
      <c r="A12" s="43"/>
      <c r="B12" s="3"/>
      <c r="C12" s="14"/>
      <c r="D12" s="52"/>
    </row>
    <row r="13" spans="1:4" x14ac:dyDescent="0.25">
      <c r="A13" s="43"/>
      <c r="B13" s="3"/>
      <c r="C13" s="43"/>
      <c r="D13" s="52"/>
    </row>
    <row r="14" spans="1:4" x14ac:dyDescent="0.25">
      <c r="A14" s="43"/>
      <c r="B14" s="40"/>
      <c r="C14" s="43"/>
      <c r="D14" s="52"/>
    </row>
    <row r="15" spans="1:4" x14ac:dyDescent="0.25">
      <c r="A15" s="43"/>
      <c r="B15" s="13"/>
      <c r="C15" s="43"/>
      <c r="D15" s="52"/>
    </row>
    <row r="16" spans="1:4" x14ac:dyDescent="0.25">
      <c r="A16" s="43"/>
      <c r="B16" s="3"/>
      <c r="C16" s="14"/>
      <c r="D16" s="52"/>
    </row>
    <row r="17" spans="1:4" x14ac:dyDescent="0.25">
      <c r="A17" s="43"/>
      <c r="B17" s="3"/>
      <c r="C17" s="43"/>
      <c r="D17" s="15"/>
    </row>
    <row r="18" spans="1:4" x14ac:dyDescent="0.25">
      <c r="A18" s="43"/>
      <c r="B18" s="13"/>
      <c r="C18" s="43"/>
      <c r="D18" s="52"/>
    </row>
    <row r="19" spans="1:4" x14ac:dyDescent="0.25">
      <c r="A19" s="43"/>
      <c r="B19" s="13"/>
      <c r="C19" s="43"/>
      <c r="D19" s="52"/>
    </row>
    <row r="20" spans="1:4" x14ac:dyDescent="0.25">
      <c r="A20" s="43"/>
      <c r="B20" s="3"/>
      <c r="C20" s="14"/>
      <c r="D20" s="52"/>
    </row>
    <row r="21" spans="1:4" x14ac:dyDescent="0.25">
      <c r="A21" s="43"/>
      <c r="B21" s="3"/>
      <c r="C21" s="43"/>
      <c r="D21" s="15"/>
    </row>
    <row r="22" spans="1:4" x14ac:dyDescent="0.25">
      <c r="A22" s="15"/>
      <c r="B22" s="13"/>
      <c r="C22" s="14"/>
      <c r="D22" s="14"/>
    </row>
    <row r="23" spans="1:4" x14ac:dyDescent="0.25">
      <c r="A23" s="15"/>
      <c r="B23" s="3"/>
      <c r="C23" s="14"/>
      <c r="D23" s="14"/>
    </row>
    <row r="24" spans="1:4" x14ac:dyDescent="0.25">
      <c r="A24" s="15"/>
      <c r="B24" s="26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33"/>
      <c r="C26" s="14"/>
      <c r="D26" s="14"/>
    </row>
    <row r="27" spans="1:4" x14ac:dyDescent="0.25">
      <c r="A27" s="15"/>
      <c r="B27" s="33"/>
      <c r="C27" s="15"/>
      <c r="D27" s="15"/>
    </row>
    <row r="28" spans="1:4" x14ac:dyDescent="0.25">
      <c r="A28" s="15"/>
      <c r="B28" s="24"/>
      <c r="C28" s="15"/>
      <c r="D28" s="14"/>
    </row>
    <row r="29" spans="1:4" x14ac:dyDescent="0.25">
      <c r="A29" s="15"/>
      <c r="B29" s="33"/>
      <c r="C29" s="14"/>
      <c r="D29" s="14"/>
    </row>
    <row r="30" spans="1:4" x14ac:dyDescent="0.25">
      <c r="A30" s="15"/>
      <c r="B30" s="33"/>
      <c r="C30" s="15"/>
      <c r="D30" s="14"/>
    </row>
    <row r="31" spans="1:4" x14ac:dyDescent="0.25">
      <c r="A31" s="15"/>
      <c r="B31" s="26"/>
      <c r="C31" s="43"/>
      <c r="D31" s="14"/>
    </row>
    <row r="32" spans="1:4" x14ac:dyDescent="0.25">
      <c r="A32" s="15"/>
      <c r="B32" s="33"/>
      <c r="C32" s="14"/>
      <c r="D32" s="14"/>
    </row>
    <row r="33" spans="1:4" x14ac:dyDescent="0.25">
      <c r="A33" s="15"/>
      <c r="B33" s="26"/>
      <c r="C33" s="15"/>
      <c r="D33" s="15"/>
    </row>
    <row r="34" spans="1:4" x14ac:dyDescent="0.25">
      <c r="A34" s="15"/>
      <c r="B34" s="33"/>
      <c r="C34" s="14"/>
      <c r="D34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заявл.</vt:lpstr>
      <vt:lpstr>Лиц. счет. Св. расчет</vt:lpstr>
      <vt:lpstr>Доп.раб.</vt:lpstr>
      <vt:lpstr>Лист2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2016-01-25T07:20:53Z</cp:lastPrinted>
  <dcterms:created xsi:type="dcterms:W3CDTF">2011-07-25T05:21:17Z</dcterms:created>
  <dcterms:modified xsi:type="dcterms:W3CDTF">2022-01-24T02:26:18Z</dcterms:modified>
</cp:coreProperties>
</file>