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2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  <sheet name="заявл." sheetId="8" r:id="rId9"/>
  </sheets>
  <calcPr calcId="145621"/>
</workbook>
</file>

<file path=xl/calcChain.xml><?xml version="1.0" encoding="utf-8"?>
<calcChain xmlns="http://schemas.openxmlformats.org/spreadsheetml/2006/main">
  <c r="D26" i="6" l="1"/>
  <c r="C26" i="6"/>
  <c r="D52" i="2"/>
  <c r="C52" i="2"/>
  <c r="D57" i="1"/>
  <c r="C57" i="1"/>
  <c r="D14" i="3" l="1"/>
  <c r="C14" i="3"/>
  <c r="C45" i="2"/>
  <c r="D53" i="1"/>
  <c r="C53" i="1"/>
  <c r="L16" i="5"/>
  <c r="D6" i="4" l="1"/>
  <c r="D22" i="6"/>
  <c r="C40" i="2"/>
  <c r="C41" i="2" s="1"/>
  <c r="D49" i="1"/>
  <c r="C49" i="1"/>
  <c r="D20" i="6" l="1"/>
  <c r="C37" i="2"/>
  <c r="D44" i="1"/>
  <c r="C44" i="1"/>
  <c r="D10" i="9" l="1"/>
  <c r="D38" i="1"/>
  <c r="C38" i="1"/>
  <c r="D33" i="1" l="1"/>
  <c r="C33" i="1"/>
  <c r="D8" i="9" l="1"/>
  <c r="D10" i="3"/>
  <c r="D18" i="6"/>
  <c r="C18" i="6"/>
  <c r="D29" i="1"/>
  <c r="C29" i="1"/>
  <c r="D6" i="9" l="1"/>
  <c r="D8" i="3"/>
  <c r="D14" i="6"/>
  <c r="C14" i="6"/>
  <c r="C26" i="2"/>
  <c r="C24" i="2"/>
  <c r="D24" i="1"/>
  <c r="C24" i="1"/>
  <c r="D6" i="3" l="1"/>
  <c r="C21" i="2"/>
  <c r="D20" i="1"/>
  <c r="C20" i="1"/>
  <c r="C16" i="2" l="1"/>
  <c r="C16" i="1"/>
  <c r="C10" i="6" l="1"/>
  <c r="C12" i="2" l="1"/>
  <c r="C12" i="1"/>
  <c r="D6" i="6" l="1"/>
  <c r="D10" i="6" s="1"/>
  <c r="C8" i="2"/>
  <c r="D8" i="2" s="1"/>
  <c r="D12" i="2" s="1"/>
  <c r="D16" i="2" s="1"/>
  <c r="D21" i="2" s="1"/>
  <c r="D26" i="2" s="1"/>
  <c r="D28" i="2" s="1"/>
  <c r="D30" i="2" s="1"/>
  <c r="D32" i="2" s="1"/>
  <c r="D37" i="2" s="1"/>
  <c r="D41" i="2" s="1"/>
  <c r="D45" i="2" s="1"/>
  <c r="D8" i="1"/>
  <c r="D12" i="1" s="1"/>
  <c r="D16" i="1" s="1"/>
  <c r="C8" i="1"/>
  <c r="N9" i="5" l="1"/>
  <c r="N13" i="5"/>
  <c r="N11" i="5"/>
  <c r="N10" i="5"/>
  <c r="G19" i="5" l="1"/>
  <c r="M4" i="5" l="1"/>
  <c r="L4" i="5"/>
  <c r="K4" i="5"/>
  <c r="J4" i="5"/>
  <c r="I4" i="5"/>
  <c r="H4" i="5"/>
  <c r="G4" i="5"/>
  <c r="F4" i="5"/>
  <c r="E4" i="5"/>
  <c r="D4" i="5"/>
  <c r="C4" i="5"/>
  <c r="B4" i="5"/>
  <c r="N5" i="5"/>
  <c r="N6" i="5"/>
  <c r="N7" i="5"/>
  <c r="N23" i="5"/>
  <c r="N22" i="5"/>
  <c r="N21" i="5"/>
  <c r="N20" i="5"/>
  <c r="M19" i="5"/>
  <c r="L19" i="5"/>
  <c r="K19" i="5"/>
  <c r="J19" i="5"/>
  <c r="I19" i="5"/>
  <c r="H19" i="5"/>
  <c r="F19" i="5"/>
  <c r="E19" i="5"/>
  <c r="D19" i="5"/>
  <c r="C19" i="5"/>
  <c r="B19" i="5"/>
  <c r="N18" i="5"/>
  <c r="N17" i="5"/>
  <c r="N19" i="5" l="1"/>
  <c r="N4" i="5"/>
  <c r="N12" i="5"/>
  <c r="N8" i="5" s="1"/>
  <c r="M8" i="5"/>
  <c r="L8" i="5"/>
  <c r="K8" i="5"/>
  <c r="J8" i="5"/>
  <c r="I8" i="5"/>
  <c r="H8" i="5"/>
  <c r="G8" i="5"/>
  <c r="F8" i="5"/>
  <c r="E8" i="5"/>
  <c r="D8" i="5"/>
  <c r="D25" i="5" s="1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B25" i="5" l="1"/>
  <c r="L25" i="5"/>
  <c r="J25" i="5"/>
  <c r="H25" i="5"/>
  <c r="F25" i="5"/>
  <c r="E25" i="5"/>
  <c r="I25" i="5"/>
  <c r="M25" i="5"/>
  <c r="G25" i="5"/>
  <c r="K25" i="5"/>
  <c r="C25" i="5"/>
  <c r="N24" i="5"/>
  <c r="N15" i="5" l="1"/>
  <c r="N16" i="5"/>
  <c r="N14" i="5"/>
  <c r="N25" i="5" l="1"/>
</calcChain>
</file>

<file path=xl/sharedStrings.xml><?xml version="1.0" encoding="utf-8"?>
<sst xmlns="http://schemas.openxmlformats.org/spreadsheetml/2006/main" count="238" uniqueCount="119">
  <si>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</si>
  <si>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</si>
  <si>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</si>
  <si>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</si>
  <si>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</si>
  <si>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</si>
  <si>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</si>
  <si>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</si>
  <si>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</si>
  <si>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</si>
  <si>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</si>
  <si>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</si>
  <si>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</si>
  <si>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</si>
  <si>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</si>
  <si>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</si>
  <si>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</si>
  <si>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</si>
  <si>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</si>
  <si>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</si>
  <si>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</si>
  <si>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</si>
  <si>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</si>
  <si>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</si>
  <si>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</si>
  <si>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</si>
  <si>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</si>
  <si>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</si>
  <si>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</si>
  <si>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</si>
  <si>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</si>
  <si>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</si>
  <si>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</si>
  <si>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</si>
  <si>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</si>
  <si>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</si>
  <si>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5.Текущий ремонт эл.оборудования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</si>
  <si>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</si>
  <si>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</si>
  <si>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</si>
  <si>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</si>
  <si>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</si>
  <si>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</si>
  <si>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</si>
  <si>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</si>
  <si>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</si>
  <si>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</si>
  <si>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Сосновая,13</t>
  </si>
  <si>
    <t>Дополнительные работы</t>
  </si>
  <si>
    <t>4.Дополнительные работы</t>
  </si>
  <si>
    <t>Текущий ремонт инженерного оборудования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</si>
  <si>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</si>
  <si>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</si>
  <si>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</si>
  <si>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</si>
  <si>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</si>
  <si>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6.ТБО</t>
  </si>
  <si>
    <t>7. Расходы по содержанию УК</t>
  </si>
  <si>
    <t>Техническое обслуживание системы видеонаблюдения</t>
  </si>
  <si>
    <t>Техобслуживание и снятие показаний общедомового теплосчетчика</t>
  </si>
  <si>
    <t>Директор ООО УК "Крокус"</t>
  </si>
  <si>
    <t>-содержание лифтов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</si>
  <si>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</si>
  <si>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</si>
  <si>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</si>
  <si>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</si>
  <si>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Зашили штробу гипсокартоном</t>
  </si>
  <si>
    <t>Замена светильников 14 шт</t>
  </si>
  <si>
    <t>Лицевой счёт 2021г</t>
  </si>
  <si>
    <t>Лицевой счёт 2021г.</t>
  </si>
  <si>
    <t>Итого за февраль</t>
  </si>
  <si>
    <t>Уборка снега с подъездных козырьков 4шт</t>
  </si>
  <si>
    <t>Замена светильников  Онлайт 11шт</t>
  </si>
  <si>
    <t>Ревизия патрона на этаже Квартира №11</t>
  </si>
  <si>
    <t>Установка светильтников онлайт 10 шт</t>
  </si>
  <si>
    <t>Итого за март</t>
  </si>
  <si>
    <t>Очистка подъездных козырьков (февраль)</t>
  </si>
  <si>
    <t>Итого за апрель</t>
  </si>
  <si>
    <t>Закрепление дверного проема Подъезд №4</t>
  </si>
  <si>
    <t>Ремонт входной двери Подъезд №4</t>
  </si>
  <si>
    <t>Замена доводчика входной двери Подъезд №4</t>
  </si>
  <si>
    <t>Итого за май</t>
  </si>
  <si>
    <t>Ремонт деревянной подъездной двери. Ремонт шпингалета на пластиковой двери</t>
  </si>
  <si>
    <t>Ревизия щитка в квартиру</t>
  </si>
  <si>
    <t>Ревизия подъездного освещения. Замена лампочек</t>
  </si>
  <si>
    <t>Изготовление и установка  входных дверей Подъезд №1 ( за апрель)</t>
  </si>
  <si>
    <t>Покраска бордюр</t>
  </si>
  <si>
    <t>Ремонт входной двери Подъезд №3</t>
  </si>
  <si>
    <t>Промывка и опресовка системы теплоснабжения</t>
  </si>
  <si>
    <t>Итого за июнь</t>
  </si>
  <si>
    <t>Замена светильников 10 шт Подъезд №4</t>
  </si>
  <si>
    <t>Замена 7 светильников и 11 лампочек Подъезд №2,3</t>
  </si>
  <si>
    <t>Установка дополнительной камеры видеонаблюдения</t>
  </si>
  <si>
    <t>Скос травы на придомовой территории</t>
  </si>
  <si>
    <t>Итого за июль</t>
  </si>
  <si>
    <t>Демонтаж водосчетчиков подпитки</t>
  </si>
  <si>
    <t>Итого за август</t>
  </si>
  <si>
    <t>Поверка механического счетчика 2шт</t>
  </si>
  <si>
    <t>Установка водосчетчиков ХВС после поверки</t>
  </si>
  <si>
    <t>Итого за сентябрь</t>
  </si>
  <si>
    <t>Наклейки Вас обслуживает</t>
  </si>
  <si>
    <t>Замазка примыкания отмостки с фасадом</t>
  </si>
  <si>
    <t>Технический осмотр подъездного освещения</t>
  </si>
  <si>
    <t>Запуск подъездного отопления</t>
  </si>
  <si>
    <t>Итого за октябрь</t>
  </si>
  <si>
    <t>Чистка чердака от голубей Подъезд №1,2</t>
  </si>
  <si>
    <t>Замена светильников Онлайт 8шт</t>
  </si>
  <si>
    <t>Замена фильтра узла ХВС</t>
  </si>
  <si>
    <t>Итого за ноябрь</t>
  </si>
  <si>
    <t>Смазка дверных шарниров</t>
  </si>
  <si>
    <t>Изготовление и монтаж двери ПВХ Подъезд №2</t>
  </si>
  <si>
    <t>Замена доводчика входной двери Подъезд №2</t>
  </si>
  <si>
    <t>Итого за декабрь</t>
  </si>
  <si>
    <t>Укладка противоскользящей плитки</t>
  </si>
  <si>
    <t>Смазка дверных шарниров Подъезд №1,2,3,4</t>
  </si>
  <si>
    <t>Закрепление табличек в лифте Подъезд №1,2</t>
  </si>
  <si>
    <t>Стоимость табличек</t>
  </si>
  <si>
    <t>Замена патронов и лампочки в подвале Подъезд №4</t>
  </si>
  <si>
    <t>Замена прожекторов Подъезд №1,2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</si>
</sst>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left" wrapText="1"/>
    </xf>
    <xf numFmtId="2" fontId="6" fillId="0" borderId="1" xfId="0" applyNumberFormat="1" applyFont="1" applyBorder="1"/>
    <xf numFmtId="0" fontId="5" fillId="0" borderId="2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10" fillId="0" borderId="2" xfId="0" applyFont="1" applyBorder="1"/>
    <xf numFmtId="0" fontId="9" fillId="0" borderId="7" xfId="0" applyFont="1" applyBorder="1"/>
    <xf numFmtId="0" fontId="8" fillId="0" borderId="2" xfId="0" applyFont="1" applyBorder="1" applyAlignment="1">
      <alignment wrapText="1"/>
    </xf>
    <xf numFmtId="0" fontId="9" fillId="0" borderId="1" xfId="0" applyFont="1" applyBorder="1"/>
    <xf numFmtId="0" fontId="10" fillId="0" borderId="0" xfId="0" applyFont="1"/>
    <xf numFmtId="0" fontId="9" fillId="0" borderId="3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1" fillId="0" borderId="6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40" workbookViewId="0">
      <selection activeCell="D58" sqref="D58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5" t="s">
        <v>63</v>
      </c>
      <c r="C1" s="85"/>
      <c r="D1" s="85"/>
      <c r="E1" s="7"/>
      <c r="F1" s="7"/>
      <c r="G1" s="7"/>
      <c r="H1" s="7"/>
    </row>
    <row r="2" spans="1:8" ht="15.95" customHeight="1" x14ac:dyDescent="0.25">
      <c r="A2" s="1"/>
      <c r="B2" s="2" t="s">
        <v>47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84" t="s">
        <v>4</v>
      </c>
      <c r="C3" s="84"/>
      <c r="D3" s="84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67"/>
      <c r="B5" s="68" t="s">
        <v>2</v>
      </c>
      <c r="C5" s="67"/>
      <c r="D5" s="67"/>
      <c r="E5" s="1"/>
      <c r="F5" s="1"/>
      <c r="G5" s="1"/>
      <c r="H5" s="1"/>
    </row>
    <row r="6" spans="1:8" ht="30" x14ac:dyDescent="0.25">
      <c r="A6" s="69">
        <v>1</v>
      </c>
      <c r="B6" s="69" t="s">
        <v>59</v>
      </c>
      <c r="C6" s="69">
        <v>1223.92</v>
      </c>
      <c r="D6" s="68"/>
      <c r="E6" s="6"/>
      <c r="F6" s="1"/>
    </row>
    <row r="7" spans="1:8" ht="60" x14ac:dyDescent="0.25">
      <c r="A7" s="69">
        <v>2</v>
      </c>
      <c r="B7" s="69" t="s">
        <v>64</v>
      </c>
      <c r="C7" s="69">
        <v>935</v>
      </c>
      <c r="D7" s="69"/>
      <c r="E7" s="6"/>
      <c r="F7" s="1"/>
    </row>
    <row r="8" spans="1:8" x14ac:dyDescent="0.25">
      <c r="A8" s="69"/>
      <c r="B8" s="68" t="s">
        <v>65</v>
      </c>
      <c r="C8" s="68">
        <f>SUM(C6:C7)</f>
        <v>2158.92</v>
      </c>
      <c r="D8" s="68">
        <f>C8</f>
        <v>2158.92</v>
      </c>
      <c r="E8" s="6"/>
      <c r="F8" s="1"/>
    </row>
    <row r="9" spans="1:8" x14ac:dyDescent="0.25">
      <c r="A9" s="69"/>
      <c r="B9" s="68" t="s">
        <v>5</v>
      </c>
      <c r="C9" s="68"/>
      <c r="D9" s="68"/>
      <c r="E9" s="6"/>
      <c r="F9" s="1"/>
    </row>
    <row r="10" spans="1:8" ht="30" x14ac:dyDescent="0.25">
      <c r="A10" s="69">
        <v>1</v>
      </c>
      <c r="B10" s="69" t="s">
        <v>59</v>
      </c>
      <c r="C10" s="69">
        <v>1223.92</v>
      </c>
      <c r="D10" s="68"/>
      <c r="E10" s="6"/>
      <c r="F10" s="1"/>
    </row>
    <row r="11" spans="1:8" ht="60" x14ac:dyDescent="0.25">
      <c r="A11" s="69">
        <v>2</v>
      </c>
      <c r="B11" s="69" t="s">
        <v>64</v>
      </c>
      <c r="C11" s="69">
        <v>935</v>
      </c>
      <c r="D11" s="68"/>
      <c r="E11" s="6"/>
      <c r="F11" s="1"/>
    </row>
    <row r="12" spans="1:8" x14ac:dyDescent="0.25">
      <c r="A12" s="69"/>
      <c r="B12" s="68" t="s">
        <v>70</v>
      </c>
      <c r="C12" s="69">
        <f>SUM(C10:C11)</f>
        <v>2158.92</v>
      </c>
      <c r="D12" s="68">
        <f>C12+D8</f>
        <v>4317.84</v>
      </c>
      <c r="E12" s="6"/>
      <c r="F12" s="1"/>
    </row>
    <row r="13" spans="1:8" s="5" customFormat="1" x14ac:dyDescent="0.25">
      <c r="A13" s="69"/>
      <c r="B13" s="68" t="s">
        <v>3</v>
      </c>
      <c r="C13" s="68"/>
      <c r="D13" s="68"/>
      <c r="E13" s="11"/>
      <c r="F13" s="4"/>
    </row>
    <row r="14" spans="1:8" s="5" customFormat="1" ht="30" x14ac:dyDescent="0.25">
      <c r="A14" s="69">
        <v>1</v>
      </c>
      <c r="B14" s="69" t="s">
        <v>59</v>
      </c>
      <c r="C14" s="69">
        <v>1223.92</v>
      </c>
      <c r="D14" s="68"/>
      <c r="E14" s="11"/>
      <c r="F14" s="4"/>
    </row>
    <row r="15" spans="1:8" s="5" customFormat="1" ht="60" x14ac:dyDescent="0.25">
      <c r="A15" s="69">
        <v>2</v>
      </c>
      <c r="B15" s="69" t="s">
        <v>64</v>
      </c>
      <c r="C15" s="69">
        <v>935</v>
      </c>
      <c r="D15" s="68"/>
      <c r="E15" s="4"/>
      <c r="F15" s="4"/>
    </row>
    <row r="16" spans="1:8" x14ac:dyDescent="0.25">
      <c r="A16" s="69"/>
      <c r="B16" s="68" t="s">
        <v>75</v>
      </c>
      <c r="C16" s="69">
        <f>SUM(C14:C15)</f>
        <v>2158.92</v>
      </c>
      <c r="D16" s="68">
        <f>C16+D12</f>
        <v>6476.76</v>
      </c>
      <c r="E16" s="1"/>
      <c r="F16" s="1"/>
    </row>
    <row r="17" spans="1:6" x14ac:dyDescent="0.25">
      <c r="A17" s="69"/>
      <c r="B17" s="68" t="s">
        <v>7</v>
      </c>
      <c r="C17" s="69"/>
      <c r="D17" s="69"/>
      <c r="E17" s="1"/>
      <c r="F17" s="1"/>
    </row>
    <row r="18" spans="1:6" ht="30" x14ac:dyDescent="0.25">
      <c r="A18" s="69">
        <v>1</v>
      </c>
      <c r="B18" s="69" t="s">
        <v>59</v>
      </c>
      <c r="C18" s="69">
        <v>1223.92</v>
      </c>
      <c r="D18" s="68"/>
      <c r="E18" s="1"/>
      <c r="F18" s="1"/>
    </row>
    <row r="19" spans="1:6" ht="60" x14ac:dyDescent="0.25">
      <c r="A19" s="69">
        <v>2</v>
      </c>
      <c r="B19" s="69" t="s">
        <v>64</v>
      </c>
      <c r="C19" s="69">
        <v>935</v>
      </c>
      <c r="D19" s="68"/>
      <c r="E19" s="1"/>
      <c r="F19" s="1"/>
    </row>
    <row r="20" spans="1:6" x14ac:dyDescent="0.25">
      <c r="A20" s="69"/>
      <c r="B20" s="68" t="s">
        <v>77</v>
      </c>
      <c r="C20" s="68">
        <f>SUM(C18:C19)</f>
        <v>2158.92</v>
      </c>
      <c r="D20" s="68">
        <f>C20+D16</f>
        <v>8635.68</v>
      </c>
      <c r="E20" s="1"/>
      <c r="F20" s="1"/>
    </row>
    <row r="21" spans="1:6" s="5" customFormat="1" x14ac:dyDescent="0.25">
      <c r="A21" s="69"/>
      <c r="B21" s="68" t="s">
        <v>8</v>
      </c>
      <c r="C21" s="68"/>
      <c r="D21" s="68"/>
      <c r="E21" s="4"/>
      <c r="F21" s="4"/>
    </row>
    <row r="22" spans="1:6" s="5" customFormat="1" ht="30" x14ac:dyDescent="0.25">
      <c r="A22" s="69">
        <v>1</v>
      </c>
      <c r="B22" s="69" t="s">
        <v>59</v>
      </c>
      <c r="C22" s="69">
        <v>1223.92</v>
      </c>
      <c r="D22" s="68"/>
      <c r="E22" s="4"/>
      <c r="F22" s="4"/>
    </row>
    <row r="23" spans="1:6" ht="60" x14ac:dyDescent="0.25">
      <c r="A23" s="69">
        <v>2</v>
      </c>
      <c r="B23" s="69" t="s">
        <v>64</v>
      </c>
      <c r="C23" s="69">
        <v>935</v>
      </c>
      <c r="D23" s="68"/>
      <c r="E23" s="1"/>
      <c r="F23" s="1"/>
    </row>
    <row r="24" spans="1:6" x14ac:dyDescent="0.25">
      <c r="A24" s="69"/>
      <c r="B24" s="68" t="s">
        <v>81</v>
      </c>
      <c r="C24" s="68">
        <f>SUM(C22:C23)</f>
        <v>2158.92</v>
      </c>
      <c r="D24" s="68">
        <f>C24+D20</f>
        <v>10794.6</v>
      </c>
      <c r="E24" s="1"/>
      <c r="F24" s="1"/>
    </row>
    <row r="25" spans="1:6" x14ac:dyDescent="0.25">
      <c r="A25" s="69"/>
      <c r="B25" s="68" t="s">
        <v>9</v>
      </c>
      <c r="C25" s="68"/>
      <c r="D25" s="68"/>
      <c r="E25" s="1"/>
      <c r="F25" s="1"/>
    </row>
    <row r="26" spans="1:6" ht="30" x14ac:dyDescent="0.25">
      <c r="A26" s="69">
        <v>1</v>
      </c>
      <c r="B26" s="69" t="s">
        <v>59</v>
      </c>
      <c r="C26" s="69">
        <v>1223.92</v>
      </c>
      <c r="D26" s="68"/>
      <c r="E26" s="1"/>
      <c r="F26" s="1"/>
    </row>
    <row r="27" spans="1:6" ht="60" x14ac:dyDescent="0.25">
      <c r="A27" s="69">
        <v>2</v>
      </c>
      <c r="B27" s="69" t="s">
        <v>64</v>
      </c>
      <c r="C27" s="69">
        <v>935</v>
      </c>
      <c r="D27" s="68"/>
      <c r="E27" s="1"/>
      <c r="F27" s="1"/>
    </row>
    <row r="28" spans="1:6" x14ac:dyDescent="0.25">
      <c r="A28" s="69">
        <v>3</v>
      </c>
      <c r="B28" s="69" t="s">
        <v>88</v>
      </c>
      <c r="C28" s="69">
        <v>1899</v>
      </c>
      <c r="D28" s="68"/>
      <c r="E28" s="1"/>
      <c r="F28" s="1"/>
    </row>
    <row r="29" spans="1:6" x14ac:dyDescent="0.25">
      <c r="A29" s="69"/>
      <c r="B29" s="81" t="s">
        <v>89</v>
      </c>
      <c r="C29" s="68">
        <f>SUM(C26:C28)</f>
        <v>4057.92</v>
      </c>
      <c r="D29" s="70">
        <f>C29+D24</f>
        <v>14852.52</v>
      </c>
      <c r="E29" s="1"/>
      <c r="F29" s="1"/>
    </row>
    <row r="30" spans="1:6" x14ac:dyDescent="0.25">
      <c r="A30" s="69"/>
      <c r="B30" s="68" t="s">
        <v>10</v>
      </c>
      <c r="C30" s="68"/>
      <c r="D30" s="70"/>
      <c r="E30" s="1"/>
      <c r="F30" s="1"/>
    </row>
    <row r="31" spans="1:6" ht="30" x14ac:dyDescent="0.25">
      <c r="A31" s="69">
        <v>1</v>
      </c>
      <c r="B31" s="69" t="s">
        <v>59</v>
      </c>
      <c r="C31" s="69">
        <v>1223.92</v>
      </c>
      <c r="D31" s="68"/>
      <c r="E31" s="1"/>
      <c r="F31" s="1"/>
    </row>
    <row r="32" spans="1:6" ht="60" x14ac:dyDescent="0.25">
      <c r="A32" s="69">
        <v>2</v>
      </c>
      <c r="B32" s="69" t="s">
        <v>64</v>
      </c>
      <c r="C32" s="68">
        <v>935</v>
      </c>
      <c r="D32" s="68"/>
      <c r="E32" s="1"/>
      <c r="F32" s="1"/>
    </row>
    <row r="33" spans="1:6" x14ac:dyDescent="0.25">
      <c r="A33" s="69"/>
      <c r="B33" s="68" t="s">
        <v>94</v>
      </c>
      <c r="C33" s="68">
        <f>SUM(C31:C32)</f>
        <v>2158.92</v>
      </c>
      <c r="D33" s="68">
        <f>C33+D29</f>
        <v>17011.440000000002</v>
      </c>
      <c r="E33" s="1"/>
      <c r="F33" s="1"/>
    </row>
    <row r="34" spans="1:6" x14ac:dyDescent="0.25">
      <c r="A34" s="69"/>
      <c r="B34" s="68" t="s">
        <v>11</v>
      </c>
      <c r="C34" s="69"/>
      <c r="D34" s="68"/>
      <c r="E34" s="1"/>
      <c r="F34" s="1"/>
    </row>
    <row r="35" spans="1:6" ht="30" x14ac:dyDescent="0.25">
      <c r="A35" s="69">
        <v>1</v>
      </c>
      <c r="B35" s="69" t="s">
        <v>59</v>
      </c>
      <c r="C35" s="69">
        <v>1223.92</v>
      </c>
      <c r="D35" s="69"/>
      <c r="E35" s="1"/>
      <c r="F35" s="1"/>
    </row>
    <row r="36" spans="1:6" ht="60" x14ac:dyDescent="0.25">
      <c r="A36" s="69">
        <v>2</v>
      </c>
      <c r="B36" s="69" t="s">
        <v>64</v>
      </c>
      <c r="C36" s="69">
        <v>935</v>
      </c>
      <c r="D36" s="68"/>
      <c r="E36" s="1"/>
      <c r="F36" s="1"/>
    </row>
    <row r="37" spans="1:6" x14ac:dyDescent="0.25">
      <c r="A37" s="69">
        <v>3</v>
      </c>
      <c r="B37" s="69" t="s">
        <v>95</v>
      </c>
      <c r="C37" s="69">
        <v>452.06</v>
      </c>
      <c r="D37" s="69"/>
      <c r="E37" s="1"/>
      <c r="F37" s="1"/>
    </row>
    <row r="38" spans="1:6" x14ac:dyDescent="0.25">
      <c r="A38" s="69"/>
      <c r="B38" s="68" t="s">
        <v>96</v>
      </c>
      <c r="C38" s="68">
        <f>SUM(C35:C37)</f>
        <v>2610.98</v>
      </c>
      <c r="D38" s="68">
        <f>C38+D33</f>
        <v>19622.420000000002</v>
      </c>
      <c r="E38" s="1"/>
      <c r="F38" s="1"/>
    </row>
    <row r="39" spans="1:6" x14ac:dyDescent="0.25">
      <c r="A39" s="69"/>
      <c r="B39" s="82" t="s">
        <v>12</v>
      </c>
      <c r="C39" s="69"/>
      <c r="D39" s="69"/>
      <c r="E39" s="1"/>
      <c r="F39" s="1"/>
    </row>
    <row r="40" spans="1:6" ht="30" x14ac:dyDescent="0.25">
      <c r="A40" s="69">
        <v>1</v>
      </c>
      <c r="B40" s="69" t="s">
        <v>59</v>
      </c>
      <c r="C40" s="69">
        <v>1223.92</v>
      </c>
      <c r="D40" s="68"/>
      <c r="E40" s="1"/>
      <c r="F40" s="1"/>
    </row>
    <row r="41" spans="1:6" ht="60" x14ac:dyDescent="0.25">
      <c r="A41" s="69">
        <v>2</v>
      </c>
      <c r="B41" s="69" t="s">
        <v>64</v>
      </c>
      <c r="C41" s="69">
        <v>935</v>
      </c>
      <c r="D41" s="69"/>
      <c r="E41" s="1"/>
      <c r="F41" s="1"/>
    </row>
    <row r="42" spans="1:6" x14ac:dyDescent="0.25">
      <c r="A42" s="69">
        <v>3</v>
      </c>
      <c r="B42" s="69" t="s">
        <v>97</v>
      </c>
      <c r="C42" s="69">
        <v>1400</v>
      </c>
      <c r="D42" s="68"/>
      <c r="E42" s="1"/>
      <c r="F42" s="1"/>
    </row>
    <row r="43" spans="1:6" x14ac:dyDescent="0.25">
      <c r="A43" s="69">
        <v>4</v>
      </c>
      <c r="B43" s="71" t="s">
        <v>98</v>
      </c>
      <c r="C43" s="69">
        <v>632</v>
      </c>
      <c r="D43" s="69"/>
      <c r="E43" s="1"/>
      <c r="F43" s="1"/>
    </row>
    <row r="44" spans="1:6" x14ac:dyDescent="0.25">
      <c r="A44" s="69"/>
      <c r="B44" s="68" t="s">
        <v>99</v>
      </c>
      <c r="C44" s="68">
        <f>SUM(C40:C43)</f>
        <v>4190.92</v>
      </c>
      <c r="D44" s="68">
        <f>C44+D38</f>
        <v>23813.340000000004</v>
      </c>
      <c r="E44" s="1"/>
      <c r="F44" s="1"/>
    </row>
    <row r="45" spans="1:6" x14ac:dyDescent="0.25">
      <c r="A45" s="69"/>
      <c r="B45" s="68" t="s">
        <v>13</v>
      </c>
      <c r="C45" s="69"/>
      <c r="D45" s="68"/>
      <c r="E45" s="1"/>
      <c r="F45" s="1"/>
    </row>
    <row r="46" spans="1:6" ht="30" x14ac:dyDescent="0.25">
      <c r="A46" s="69">
        <v>1</v>
      </c>
      <c r="B46" s="69" t="s">
        <v>59</v>
      </c>
      <c r="C46" s="69">
        <v>1223.92</v>
      </c>
      <c r="D46" s="69"/>
      <c r="E46" s="1"/>
      <c r="F46" s="1"/>
    </row>
    <row r="47" spans="1:6" ht="60" x14ac:dyDescent="0.25">
      <c r="A47" s="69">
        <v>2</v>
      </c>
      <c r="B47" s="69" t="s">
        <v>64</v>
      </c>
      <c r="C47" s="69">
        <v>935</v>
      </c>
      <c r="D47" s="69"/>
      <c r="E47" s="1"/>
      <c r="F47" s="1"/>
    </row>
    <row r="48" spans="1:6" x14ac:dyDescent="0.25">
      <c r="A48" s="69">
        <v>3</v>
      </c>
      <c r="B48" s="69" t="s">
        <v>103</v>
      </c>
      <c r="C48" s="69">
        <v>316.5</v>
      </c>
      <c r="D48" s="69"/>
      <c r="E48" s="1"/>
      <c r="F48" s="1"/>
    </row>
    <row r="49" spans="1:6" x14ac:dyDescent="0.25">
      <c r="A49" s="69"/>
      <c r="B49" s="82" t="s">
        <v>104</v>
      </c>
      <c r="C49" s="68">
        <f>SUM(C46:C48)</f>
        <v>2475.42</v>
      </c>
      <c r="D49" s="68">
        <f>C49+D44</f>
        <v>26288.760000000002</v>
      </c>
      <c r="E49" s="1"/>
      <c r="F49" s="1"/>
    </row>
    <row r="50" spans="1:6" x14ac:dyDescent="0.25">
      <c r="A50" s="69"/>
      <c r="B50" s="68" t="s">
        <v>14</v>
      </c>
      <c r="C50" s="69"/>
      <c r="D50" s="68"/>
      <c r="E50" s="1"/>
      <c r="F50" s="1"/>
    </row>
    <row r="51" spans="1:6" ht="30" x14ac:dyDescent="0.25">
      <c r="A51" s="69">
        <v>1</v>
      </c>
      <c r="B51" s="69" t="s">
        <v>59</v>
      </c>
      <c r="C51" s="69">
        <v>1223.92</v>
      </c>
      <c r="D51" s="69"/>
      <c r="E51" s="1"/>
      <c r="F51" s="1"/>
    </row>
    <row r="52" spans="1:6" ht="60" x14ac:dyDescent="0.25">
      <c r="A52" s="69">
        <v>2</v>
      </c>
      <c r="B52" s="69" t="s">
        <v>64</v>
      </c>
      <c r="C52" s="69">
        <v>935</v>
      </c>
      <c r="D52" s="68"/>
      <c r="E52" s="1"/>
      <c r="F52" s="1"/>
    </row>
    <row r="53" spans="1:6" x14ac:dyDescent="0.25">
      <c r="A53" s="69"/>
      <c r="B53" s="68" t="s">
        <v>108</v>
      </c>
      <c r="C53" s="68">
        <f>SUM(C51:C52)</f>
        <v>2158.92</v>
      </c>
      <c r="D53" s="68">
        <f>C53+D49</f>
        <v>28447.68</v>
      </c>
      <c r="E53" s="1"/>
      <c r="F53" s="1"/>
    </row>
    <row r="54" spans="1:6" x14ac:dyDescent="0.25">
      <c r="A54" s="69"/>
      <c r="B54" s="68" t="s">
        <v>15</v>
      </c>
      <c r="C54" s="69"/>
      <c r="D54" s="69"/>
      <c r="E54" s="1"/>
      <c r="F54" s="1"/>
    </row>
    <row r="55" spans="1:6" ht="30" x14ac:dyDescent="0.25">
      <c r="A55" s="69">
        <v>1</v>
      </c>
      <c r="B55" s="69" t="s">
        <v>59</v>
      </c>
      <c r="C55" s="69">
        <v>1223.92</v>
      </c>
      <c r="D55" s="69"/>
      <c r="E55" s="1"/>
      <c r="F55" s="1"/>
    </row>
    <row r="56" spans="1:6" ht="60" x14ac:dyDescent="0.25">
      <c r="A56" s="69">
        <v>2</v>
      </c>
      <c r="B56" s="69" t="s">
        <v>64</v>
      </c>
      <c r="C56" s="69">
        <v>935</v>
      </c>
      <c r="D56" s="68"/>
      <c r="E56" s="1"/>
      <c r="F56" s="1"/>
    </row>
    <row r="57" spans="1:6" x14ac:dyDescent="0.25">
      <c r="A57" s="69"/>
      <c r="B57" s="68" t="s">
        <v>112</v>
      </c>
      <c r="C57" s="68">
        <f>SUM(C55:C56)</f>
        <v>2158.92</v>
      </c>
      <c r="D57" s="68">
        <f>C57+D53</f>
        <v>30606.6</v>
      </c>
      <c r="E57" s="1"/>
      <c r="F57" s="1"/>
    </row>
    <row r="58" spans="1:6" x14ac:dyDescent="0.25">
      <c r="A58" s="69"/>
      <c r="B58" s="69"/>
      <c r="C58" s="69"/>
      <c r="D58" s="69"/>
      <c r="E58" s="1"/>
      <c r="F58" s="1"/>
    </row>
    <row r="59" spans="1:6" x14ac:dyDescent="0.25">
      <c r="A59" s="69"/>
      <c r="B59" s="68"/>
      <c r="C59" s="68"/>
      <c r="D59" s="68"/>
      <c r="E59" s="1"/>
      <c r="F59" s="1"/>
    </row>
    <row r="60" spans="1:6" x14ac:dyDescent="0.25">
      <c r="A60" s="72"/>
      <c r="B60" s="73"/>
      <c r="C60" s="72"/>
      <c r="D60" s="74"/>
    </row>
    <row r="61" spans="1:6" x14ac:dyDescent="0.25">
      <c r="A61" s="24"/>
      <c r="B61" s="24"/>
      <c r="C61" s="24"/>
      <c r="D61" s="15"/>
    </row>
    <row r="62" spans="1:6" x14ac:dyDescent="0.25">
      <c r="A62" s="24"/>
      <c r="B62" s="24"/>
      <c r="C62" s="24"/>
      <c r="D62" s="15"/>
    </row>
    <row r="63" spans="1:6" x14ac:dyDescent="0.25">
      <c r="A63" s="24"/>
      <c r="B63" s="24"/>
      <c r="C63" s="24"/>
      <c r="D63" s="15"/>
    </row>
    <row r="64" spans="1:6" x14ac:dyDescent="0.25">
      <c r="A64" s="24"/>
      <c r="B64" s="13"/>
      <c r="C64" s="24"/>
      <c r="D64" s="15"/>
    </row>
    <row r="65" spans="1:4" x14ac:dyDescent="0.25">
      <c r="A65" s="15"/>
      <c r="B65" s="3"/>
      <c r="C65" s="14"/>
      <c r="D65" s="14"/>
    </row>
    <row r="66" spans="1:4" x14ac:dyDescent="0.25">
      <c r="A66" s="15"/>
      <c r="B66" s="33"/>
      <c r="C66" s="15"/>
      <c r="D66" s="15"/>
    </row>
    <row r="67" spans="1:4" x14ac:dyDescent="0.25">
      <c r="A67" s="24"/>
      <c r="B67" s="13"/>
      <c r="C67" s="24"/>
      <c r="D67" s="15"/>
    </row>
    <row r="68" spans="1:4" x14ac:dyDescent="0.25">
      <c r="A68" s="24"/>
      <c r="B68" s="24"/>
      <c r="C68" s="24"/>
      <c r="D68" s="15"/>
    </row>
    <row r="69" spans="1:4" x14ac:dyDescent="0.25">
      <c r="A69" s="24"/>
      <c r="B69" s="24"/>
      <c r="C69" s="24"/>
      <c r="D69" s="15"/>
    </row>
    <row r="70" spans="1:4" x14ac:dyDescent="0.25">
      <c r="A70" s="24"/>
      <c r="B70" s="13"/>
      <c r="C70" s="24"/>
      <c r="D70" s="15"/>
    </row>
    <row r="71" spans="1:4" x14ac:dyDescent="0.25">
      <c r="A71" s="15"/>
      <c r="B71" s="33"/>
      <c r="C71" s="14"/>
      <c r="D71" s="14"/>
    </row>
    <row r="72" spans="1:4" x14ac:dyDescent="0.25">
      <c r="A72" s="15"/>
      <c r="B72" s="33"/>
      <c r="C72" s="15"/>
      <c r="D72" s="15"/>
    </row>
    <row r="73" spans="1:4" x14ac:dyDescent="0.25">
      <c r="A73" s="24"/>
      <c r="B73" s="24"/>
      <c r="C73" s="24"/>
      <c r="D73" s="15"/>
    </row>
    <row r="74" spans="1:4" x14ac:dyDescent="0.25">
      <c r="A74" s="24"/>
      <c r="B74" s="24"/>
      <c r="C74" s="24"/>
      <c r="D74" s="15"/>
    </row>
    <row r="75" spans="1:4" x14ac:dyDescent="0.25">
      <c r="A75" s="24"/>
      <c r="B75" s="13"/>
      <c r="C75" s="24"/>
      <c r="D75" s="15"/>
    </row>
    <row r="76" spans="1:4" x14ac:dyDescent="0.25">
      <c r="B76" s="40"/>
      <c r="C76" s="23"/>
      <c r="D76" s="2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28" workbookViewId="0">
      <selection activeCell="B52" sqref="B5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1"/>
      <c r="B1" s="85" t="s">
        <v>63</v>
      </c>
      <c r="C1" s="85"/>
      <c r="D1" s="85"/>
      <c r="E1" s="7"/>
      <c r="F1" s="7"/>
      <c r="G1" s="7"/>
      <c r="H1" s="7"/>
    </row>
    <row r="2" spans="1:8" ht="15.95" customHeight="1" x14ac:dyDescent="0.25">
      <c r="A2" s="1"/>
      <c r="B2" s="2" t="s">
        <v>47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84" t="s">
        <v>6</v>
      </c>
      <c r="C3" s="84"/>
      <c r="D3" s="84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67"/>
      <c r="B5" s="68" t="s">
        <v>2</v>
      </c>
      <c r="C5" s="67"/>
      <c r="D5" s="67"/>
      <c r="E5" s="1"/>
      <c r="F5" s="1"/>
      <c r="G5" s="1"/>
      <c r="H5" s="1"/>
    </row>
    <row r="6" spans="1:8" ht="30" x14ac:dyDescent="0.25">
      <c r="A6" s="67">
        <v>1</v>
      </c>
      <c r="B6" s="69" t="s">
        <v>58</v>
      </c>
      <c r="C6" s="67">
        <v>5280</v>
      </c>
      <c r="D6" s="75"/>
      <c r="E6" s="1"/>
      <c r="F6" s="1"/>
      <c r="G6" s="1"/>
      <c r="H6" s="1"/>
    </row>
    <row r="7" spans="1:8" s="4" customFormat="1" x14ac:dyDescent="0.25">
      <c r="A7" s="69">
        <v>2</v>
      </c>
      <c r="B7" s="69" t="s">
        <v>66</v>
      </c>
      <c r="C7" s="69">
        <v>974</v>
      </c>
      <c r="D7" s="68"/>
    </row>
    <row r="8" spans="1:8" s="1" customFormat="1" ht="15" customHeight="1" x14ac:dyDescent="0.25">
      <c r="A8" s="67"/>
      <c r="B8" s="68" t="s">
        <v>65</v>
      </c>
      <c r="C8" s="75">
        <f>SUM(C6:C7)</f>
        <v>6254</v>
      </c>
      <c r="D8" s="68">
        <f>C8</f>
        <v>6254</v>
      </c>
    </row>
    <row r="9" spans="1:8" s="4" customFormat="1" x14ac:dyDescent="0.25">
      <c r="A9" s="69"/>
      <c r="B9" s="68" t="s">
        <v>5</v>
      </c>
      <c r="C9" s="69"/>
      <c r="D9" s="68"/>
    </row>
    <row r="10" spans="1:8" s="1" customFormat="1" ht="30" x14ac:dyDescent="0.25">
      <c r="A10" s="69">
        <v>1</v>
      </c>
      <c r="B10" s="69" t="s">
        <v>58</v>
      </c>
      <c r="C10" s="69">
        <v>5280</v>
      </c>
      <c r="D10" s="68"/>
    </row>
    <row r="11" spans="1:8" s="1" customFormat="1" x14ac:dyDescent="0.25">
      <c r="A11" s="69">
        <v>2</v>
      </c>
      <c r="B11" s="69" t="s">
        <v>71</v>
      </c>
      <c r="C11" s="69">
        <v>2532</v>
      </c>
      <c r="D11" s="68"/>
    </row>
    <row r="12" spans="1:8" s="1" customFormat="1" x14ac:dyDescent="0.25">
      <c r="A12" s="69"/>
      <c r="B12" s="68" t="s">
        <v>70</v>
      </c>
      <c r="C12" s="67">
        <f>SUM(C10:C11)</f>
        <v>7812</v>
      </c>
      <c r="D12" s="68">
        <f>C12+D8</f>
        <v>14066</v>
      </c>
    </row>
    <row r="13" spans="1:8" s="1" customFormat="1" x14ac:dyDescent="0.25">
      <c r="A13" s="67"/>
      <c r="B13" s="68" t="s">
        <v>3</v>
      </c>
      <c r="C13" s="67"/>
      <c r="D13" s="68"/>
    </row>
    <row r="14" spans="1:8" s="4" customFormat="1" ht="30" x14ac:dyDescent="0.25">
      <c r="A14" s="69">
        <v>1</v>
      </c>
      <c r="B14" s="69" t="s">
        <v>58</v>
      </c>
      <c r="C14" s="67">
        <v>5280</v>
      </c>
      <c r="D14" s="68"/>
    </row>
    <row r="15" spans="1:8" s="1" customFormat="1" x14ac:dyDescent="0.25">
      <c r="A15" s="69">
        <v>2</v>
      </c>
      <c r="B15" s="69" t="s">
        <v>76</v>
      </c>
      <c r="C15" s="69">
        <v>-948</v>
      </c>
      <c r="D15" s="68"/>
    </row>
    <row r="16" spans="1:8" s="1" customFormat="1" x14ac:dyDescent="0.25">
      <c r="A16" s="69"/>
      <c r="B16" s="68" t="s">
        <v>75</v>
      </c>
      <c r="C16" s="69">
        <f>SUM(C14:C15)</f>
        <v>4332</v>
      </c>
      <c r="D16" s="68">
        <f>C16+D12</f>
        <v>18398</v>
      </c>
    </row>
    <row r="17" spans="1:4" s="1" customFormat="1" x14ac:dyDescent="0.25">
      <c r="A17" s="69"/>
      <c r="B17" s="68" t="s">
        <v>7</v>
      </c>
      <c r="C17" s="69"/>
      <c r="D17" s="68"/>
    </row>
    <row r="18" spans="1:4" s="1" customFormat="1" ht="30" x14ac:dyDescent="0.25">
      <c r="A18" s="67">
        <v>1</v>
      </c>
      <c r="B18" s="69" t="s">
        <v>58</v>
      </c>
      <c r="C18" s="67">
        <v>5280</v>
      </c>
      <c r="D18" s="68"/>
    </row>
    <row r="19" spans="1:4" s="1" customFormat="1" x14ac:dyDescent="0.25">
      <c r="A19" s="67">
        <v>2</v>
      </c>
      <c r="B19" s="69" t="s">
        <v>78</v>
      </c>
      <c r="C19" s="67">
        <v>2233</v>
      </c>
      <c r="D19" s="68"/>
    </row>
    <row r="20" spans="1:4" s="1" customFormat="1" x14ac:dyDescent="0.25">
      <c r="A20" s="67">
        <v>3</v>
      </c>
      <c r="B20" s="69" t="s">
        <v>79</v>
      </c>
      <c r="C20" s="75">
        <v>2532</v>
      </c>
      <c r="D20" s="68"/>
    </row>
    <row r="21" spans="1:4" s="1" customFormat="1" x14ac:dyDescent="0.25">
      <c r="A21" s="69"/>
      <c r="B21" s="68" t="s">
        <v>77</v>
      </c>
      <c r="C21" s="68">
        <f>SUM(C18:C20)</f>
        <v>10045</v>
      </c>
      <c r="D21" s="68">
        <f>C21+D16</f>
        <v>28443</v>
      </c>
    </row>
    <row r="22" spans="1:4" s="1" customFormat="1" x14ac:dyDescent="0.25">
      <c r="A22" s="69"/>
      <c r="B22" s="68" t="s">
        <v>8</v>
      </c>
      <c r="C22" s="69"/>
      <c r="D22" s="68"/>
    </row>
    <row r="23" spans="1:4" s="1" customFormat="1" ht="30" x14ac:dyDescent="0.25">
      <c r="A23" s="69">
        <v>1</v>
      </c>
      <c r="B23" s="69" t="s">
        <v>58</v>
      </c>
      <c r="C23" s="69">
        <v>5280</v>
      </c>
      <c r="D23" s="68"/>
    </row>
    <row r="24" spans="1:4" s="1" customFormat="1" x14ac:dyDescent="0.25">
      <c r="A24" s="69">
        <v>2</v>
      </c>
      <c r="B24" s="69" t="s">
        <v>87</v>
      </c>
      <c r="C24" s="67">
        <f>796+633</f>
        <v>1429</v>
      </c>
      <c r="D24" s="68"/>
    </row>
    <row r="25" spans="1:4" s="1" customFormat="1" ht="30" x14ac:dyDescent="0.25">
      <c r="A25" s="69">
        <v>3</v>
      </c>
      <c r="B25" s="69" t="s">
        <v>82</v>
      </c>
      <c r="C25" s="67">
        <v>316.5</v>
      </c>
      <c r="D25" s="68"/>
    </row>
    <row r="26" spans="1:4" s="1" customFormat="1" x14ac:dyDescent="0.25">
      <c r="A26" s="69"/>
      <c r="B26" s="68" t="s">
        <v>81</v>
      </c>
      <c r="C26" s="68">
        <f>SUM(C23:C25)</f>
        <v>7025.5</v>
      </c>
      <c r="D26" s="68">
        <f>C26+D21</f>
        <v>35468.5</v>
      </c>
    </row>
    <row r="27" spans="1:4" s="1" customFormat="1" x14ac:dyDescent="0.25">
      <c r="A27" s="69"/>
      <c r="B27" s="68" t="s">
        <v>9</v>
      </c>
      <c r="C27" s="67"/>
      <c r="D27" s="68"/>
    </row>
    <row r="28" spans="1:4" s="1" customFormat="1" ht="30" x14ac:dyDescent="0.25">
      <c r="A28" s="69">
        <v>1</v>
      </c>
      <c r="B28" s="69" t="s">
        <v>58</v>
      </c>
      <c r="C28" s="67">
        <v>5280</v>
      </c>
      <c r="D28" s="68">
        <f>C28+D26</f>
        <v>40748.5</v>
      </c>
    </row>
    <row r="29" spans="1:4" s="1" customFormat="1" x14ac:dyDescent="0.25">
      <c r="A29" s="69"/>
      <c r="B29" s="68" t="s">
        <v>10</v>
      </c>
      <c r="C29" s="67"/>
      <c r="D29" s="68"/>
    </row>
    <row r="30" spans="1:4" s="1" customFormat="1" ht="30" x14ac:dyDescent="0.25">
      <c r="A30" s="69">
        <v>1</v>
      </c>
      <c r="B30" s="69" t="s">
        <v>58</v>
      </c>
      <c r="C30" s="67">
        <v>5280</v>
      </c>
      <c r="D30" s="68">
        <f>C30+D28</f>
        <v>46028.5</v>
      </c>
    </row>
    <row r="31" spans="1:4" s="1" customFormat="1" x14ac:dyDescent="0.25">
      <c r="A31" s="69"/>
      <c r="B31" s="68" t="s">
        <v>11</v>
      </c>
      <c r="C31" s="67"/>
      <c r="D31" s="68"/>
    </row>
    <row r="32" spans="1:4" s="1" customFormat="1" ht="30" x14ac:dyDescent="0.25">
      <c r="A32" s="74">
        <v>1</v>
      </c>
      <c r="B32" s="69" t="s">
        <v>58</v>
      </c>
      <c r="C32" s="76">
        <v>5280</v>
      </c>
      <c r="D32" s="77">
        <f>C32+D30</f>
        <v>51308.5</v>
      </c>
    </row>
    <row r="33" spans="1:4" s="1" customFormat="1" x14ac:dyDescent="0.25">
      <c r="A33" s="69"/>
      <c r="B33" s="68" t="s">
        <v>12</v>
      </c>
      <c r="C33" s="75"/>
      <c r="D33" s="68"/>
    </row>
    <row r="34" spans="1:4" s="1" customFormat="1" ht="30" x14ac:dyDescent="0.25">
      <c r="A34" s="69">
        <v>1</v>
      </c>
      <c r="B34" s="69" t="s">
        <v>58</v>
      </c>
      <c r="C34" s="69">
        <v>5280</v>
      </c>
      <c r="D34" s="68"/>
    </row>
    <row r="35" spans="1:4" s="1" customFormat="1" x14ac:dyDescent="0.25">
      <c r="A35" s="69">
        <v>2</v>
      </c>
      <c r="B35" s="69" t="s">
        <v>100</v>
      </c>
      <c r="C35" s="69">
        <v>65</v>
      </c>
      <c r="D35" s="68"/>
    </row>
    <row r="36" spans="1:4" s="1" customFormat="1" x14ac:dyDescent="0.25">
      <c r="A36" s="69">
        <v>3</v>
      </c>
      <c r="B36" s="69" t="s">
        <v>101</v>
      </c>
      <c r="C36" s="69">
        <v>494</v>
      </c>
      <c r="D36" s="68"/>
    </row>
    <row r="37" spans="1:4" s="1" customFormat="1" x14ac:dyDescent="0.25">
      <c r="A37" s="69"/>
      <c r="B37" s="68" t="s">
        <v>99</v>
      </c>
      <c r="C37" s="68">
        <f>SUM(C34:C36)</f>
        <v>5839</v>
      </c>
      <c r="D37" s="68">
        <f>C37+D32</f>
        <v>57147.5</v>
      </c>
    </row>
    <row r="38" spans="1:4" s="1" customFormat="1" x14ac:dyDescent="0.25">
      <c r="A38" s="69"/>
      <c r="B38" s="68" t="s">
        <v>13</v>
      </c>
      <c r="C38" s="67"/>
      <c r="D38" s="68"/>
    </row>
    <row r="39" spans="1:4" s="1" customFormat="1" ht="30" x14ac:dyDescent="0.25">
      <c r="A39" s="69">
        <v>1</v>
      </c>
      <c r="B39" s="69" t="s">
        <v>58</v>
      </c>
      <c r="C39" s="69">
        <v>5280</v>
      </c>
      <c r="D39" s="68"/>
    </row>
    <row r="40" spans="1:4" s="1" customFormat="1" x14ac:dyDescent="0.25">
      <c r="A40" s="69">
        <v>2</v>
      </c>
      <c r="B40" s="69" t="s">
        <v>105</v>
      </c>
      <c r="C40" s="69">
        <f>396+396</f>
        <v>792</v>
      </c>
      <c r="D40" s="68"/>
    </row>
    <row r="41" spans="1:4" s="1" customFormat="1" x14ac:dyDescent="0.25">
      <c r="A41" s="69"/>
      <c r="B41" s="68" t="s">
        <v>104</v>
      </c>
      <c r="C41" s="68">
        <f>SUM(C39:C40)</f>
        <v>6072</v>
      </c>
      <c r="D41" s="68">
        <f>C41+D37</f>
        <v>63219.5</v>
      </c>
    </row>
    <row r="42" spans="1:4" s="1" customFormat="1" x14ac:dyDescent="0.25">
      <c r="A42" s="69"/>
      <c r="B42" s="68" t="s">
        <v>14</v>
      </c>
      <c r="C42" s="67"/>
      <c r="D42" s="68"/>
    </row>
    <row r="43" spans="1:4" s="1" customFormat="1" ht="30" x14ac:dyDescent="0.25">
      <c r="A43" s="69">
        <v>1</v>
      </c>
      <c r="B43" s="69" t="s">
        <v>58</v>
      </c>
      <c r="C43" s="69">
        <v>5280</v>
      </c>
      <c r="D43" s="68"/>
    </row>
    <row r="44" spans="1:4" s="1" customFormat="1" x14ac:dyDescent="0.25">
      <c r="A44" s="69">
        <v>2</v>
      </c>
      <c r="B44" s="69" t="s">
        <v>109</v>
      </c>
      <c r="C44" s="69">
        <v>949.5</v>
      </c>
      <c r="D44" s="68"/>
    </row>
    <row r="45" spans="1:4" s="1" customFormat="1" x14ac:dyDescent="0.25">
      <c r="A45" s="69"/>
      <c r="B45" s="68" t="s">
        <v>108</v>
      </c>
      <c r="C45" s="68">
        <f>SUM(C43:C44)</f>
        <v>6229.5</v>
      </c>
      <c r="D45" s="68">
        <f>C45+D41</f>
        <v>69449</v>
      </c>
    </row>
    <row r="46" spans="1:4" s="1" customFormat="1" x14ac:dyDescent="0.25">
      <c r="A46" s="69"/>
      <c r="B46" s="68" t="s">
        <v>15</v>
      </c>
      <c r="C46" s="67"/>
      <c r="D46" s="68"/>
    </row>
    <row r="47" spans="1:4" s="1" customFormat="1" x14ac:dyDescent="0.25">
      <c r="A47" s="13">
        <v>1</v>
      </c>
      <c r="B47" s="41" t="s">
        <v>113</v>
      </c>
      <c r="C47" s="8">
        <v>13399.5</v>
      </c>
      <c r="D47" s="3"/>
    </row>
    <row r="48" spans="1:4" s="1" customFormat="1" x14ac:dyDescent="0.25">
      <c r="A48" s="13">
        <v>2</v>
      </c>
      <c r="B48" s="13" t="s">
        <v>114</v>
      </c>
      <c r="C48" s="8">
        <v>1979.5</v>
      </c>
      <c r="D48" s="3"/>
    </row>
    <row r="49" spans="1:4" s="1" customFormat="1" x14ac:dyDescent="0.25">
      <c r="A49" s="13">
        <v>3</v>
      </c>
      <c r="B49" s="13" t="s">
        <v>115</v>
      </c>
      <c r="C49" s="8">
        <v>190.25</v>
      </c>
      <c r="D49" s="3"/>
    </row>
    <row r="50" spans="1:4" s="1" customFormat="1" x14ac:dyDescent="0.25">
      <c r="A50" s="13">
        <v>4</v>
      </c>
      <c r="B50" s="41" t="s">
        <v>116</v>
      </c>
      <c r="C50" s="10">
        <v>540</v>
      </c>
      <c r="D50" s="3"/>
    </row>
    <row r="51" spans="1:4" s="1" customFormat="1" ht="30" x14ac:dyDescent="0.25">
      <c r="A51" s="13">
        <v>5</v>
      </c>
      <c r="B51" s="69" t="s">
        <v>58</v>
      </c>
      <c r="C51" s="8">
        <v>5280</v>
      </c>
      <c r="D51" s="3"/>
    </row>
    <row r="52" spans="1:4" s="1" customFormat="1" x14ac:dyDescent="0.25">
      <c r="A52" s="13"/>
      <c r="B52" s="3" t="s">
        <v>112</v>
      </c>
      <c r="C52" s="10">
        <f>SUM(C47:C51)</f>
        <v>21389.25</v>
      </c>
      <c r="D52" s="3">
        <f>C52+D45</f>
        <v>90838.25</v>
      </c>
    </row>
    <row r="53" spans="1:4" s="1" customFormat="1" x14ac:dyDescent="0.25">
      <c r="A53" s="13"/>
      <c r="B53" s="13"/>
      <c r="C53" s="8"/>
      <c r="D53" s="3"/>
    </row>
    <row r="54" spans="1:4" s="1" customFormat="1" x14ac:dyDescent="0.25">
      <c r="A54" s="13"/>
      <c r="B54" s="13"/>
      <c r="C54" s="8"/>
      <c r="D54" s="3"/>
    </row>
    <row r="55" spans="1:4" s="1" customFormat="1" x14ac:dyDescent="0.25">
      <c r="A55" s="13"/>
      <c r="B55" s="13"/>
      <c r="C55" s="8"/>
      <c r="D55" s="3"/>
    </row>
    <row r="56" spans="1:4" s="1" customFormat="1" x14ac:dyDescent="0.25">
      <c r="A56" s="13"/>
      <c r="B56" s="13"/>
      <c r="C56" s="41"/>
      <c r="D56" s="3"/>
    </row>
    <row r="57" spans="1:4" x14ac:dyDescent="0.25">
      <c r="A57" s="15"/>
      <c r="B57" s="13"/>
      <c r="C57" s="8"/>
      <c r="D57" s="1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D27" sqref="D27"/>
    </sheetView>
  </sheetViews>
  <sheetFormatPr defaultRowHeight="15" x14ac:dyDescent="0.25"/>
  <cols>
    <col min="1" max="1" width="4.28515625" customWidth="1"/>
    <col min="2" max="2" width="46" customWidth="1"/>
    <col min="3" max="3" width="10" customWidth="1"/>
    <col min="4" max="4" width="10.85546875" customWidth="1"/>
  </cols>
  <sheetData>
    <row r="1" spans="1:4" ht="15.75" x14ac:dyDescent="0.25">
      <c r="A1" s="1"/>
      <c r="B1" s="85" t="s">
        <v>63</v>
      </c>
      <c r="C1" s="85"/>
      <c r="D1" s="85"/>
    </row>
    <row r="2" spans="1:4" ht="15.75" x14ac:dyDescent="0.25">
      <c r="A2" s="1"/>
      <c r="B2" s="2" t="s">
        <v>47</v>
      </c>
      <c r="C2" s="39"/>
      <c r="D2" s="39"/>
    </row>
    <row r="3" spans="1:4" ht="15.75" x14ac:dyDescent="0.25">
      <c r="A3" s="1"/>
      <c r="B3" s="84" t="s">
        <v>34</v>
      </c>
      <c r="C3" s="84"/>
      <c r="D3" s="84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67"/>
      <c r="B5" s="68" t="s">
        <v>2</v>
      </c>
      <c r="C5" s="67"/>
      <c r="D5" s="67"/>
    </row>
    <row r="6" spans="1:4" x14ac:dyDescent="0.25">
      <c r="A6" s="67">
        <v>1</v>
      </c>
      <c r="B6" s="69" t="s">
        <v>67</v>
      </c>
      <c r="C6" s="78">
        <v>8542.6</v>
      </c>
      <c r="D6" s="75">
        <f>C6</f>
        <v>8542.6</v>
      </c>
    </row>
    <row r="7" spans="1:4" x14ac:dyDescent="0.25">
      <c r="A7" s="67"/>
      <c r="B7" s="68" t="s">
        <v>5</v>
      </c>
      <c r="C7" s="78"/>
      <c r="D7" s="75"/>
    </row>
    <row r="8" spans="1:4" x14ac:dyDescent="0.25">
      <c r="A8" s="67">
        <v>1</v>
      </c>
      <c r="B8" s="69" t="s">
        <v>72</v>
      </c>
      <c r="C8" s="78">
        <v>5784.38</v>
      </c>
      <c r="D8" s="75"/>
    </row>
    <row r="9" spans="1:4" x14ac:dyDescent="0.25">
      <c r="A9" s="69">
        <v>2</v>
      </c>
      <c r="B9" s="69" t="s">
        <v>73</v>
      </c>
      <c r="C9" s="69">
        <v>75.44</v>
      </c>
      <c r="D9" s="68"/>
    </row>
    <row r="10" spans="1:4" x14ac:dyDescent="0.25">
      <c r="A10" s="67"/>
      <c r="B10" s="68" t="s">
        <v>70</v>
      </c>
      <c r="C10" s="68">
        <f>SUM(C8:C9)</f>
        <v>5859.82</v>
      </c>
      <c r="D10" s="68">
        <f>C10+D6</f>
        <v>14402.42</v>
      </c>
    </row>
    <row r="11" spans="1:4" x14ac:dyDescent="0.25">
      <c r="A11" s="67"/>
      <c r="B11" s="68" t="s">
        <v>8</v>
      </c>
      <c r="C11" s="69"/>
      <c r="D11" s="68"/>
    </row>
    <row r="12" spans="1:4" x14ac:dyDescent="0.25">
      <c r="A12" s="69">
        <v>1</v>
      </c>
      <c r="B12" s="69" t="s">
        <v>83</v>
      </c>
      <c r="C12" s="69">
        <v>150.88</v>
      </c>
      <c r="D12" s="68"/>
    </row>
    <row r="13" spans="1:4" ht="30" x14ac:dyDescent="0.25">
      <c r="A13" s="69">
        <v>2</v>
      </c>
      <c r="B13" s="69" t="s">
        <v>84</v>
      </c>
      <c r="C13" s="69">
        <v>2252.2399999999998</v>
      </c>
      <c r="D13" s="68"/>
    </row>
    <row r="14" spans="1:4" x14ac:dyDescent="0.25">
      <c r="A14" s="69"/>
      <c r="B14" s="68" t="s">
        <v>81</v>
      </c>
      <c r="C14" s="68">
        <f>SUM(C12:C13)</f>
        <v>2403.12</v>
      </c>
      <c r="D14" s="68">
        <f>C14+D10</f>
        <v>16805.54</v>
      </c>
    </row>
    <row r="15" spans="1:4" x14ac:dyDescent="0.25">
      <c r="A15" s="69"/>
      <c r="B15" s="68" t="s">
        <v>9</v>
      </c>
      <c r="C15" s="69"/>
      <c r="D15" s="68"/>
    </row>
    <row r="16" spans="1:4" x14ac:dyDescent="0.25">
      <c r="A16" s="69">
        <v>1</v>
      </c>
      <c r="B16" s="69" t="s">
        <v>90</v>
      </c>
      <c r="C16" s="69">
        <v>6266.94</v>
      </c>
      <c r="D16" s="68"/>
    </row>
    <row r="17" spans="1:4" ht="30" x14ac:dyDescent="0.25">
      <c r="A17" s="69">
        <v>2</v>
      </c>
      <c r="B17" s="69" t="s">
        <v>91</v>
      </c>
      <c r="C17" s="69">
        <v>5334</v>
      </c>
      <c r="D17" s="68"/>
    </row>
    <row r="18" spans="1:4" x14ac:dyDescent="0.25">
      <c r="A18" s="69"/>
      <c r="B18" s="68" t="s">
        <v>89</v>
      </c>
      <c r="C18" s="68">
        <f>SUM(C16:C17)</f>
        <v>11600.939999999999</v>
      </c>
      <c r="D18" s="68">
        <f>C18+D14</f>
        <v>28406.48</v>
      </c>
    </row>
    <row r="19" spans="1:4" x14ac:dyDescent="0.25">
      <c r="A19" s="69"/>
      <c r="B19" s="68" t="s">
        <v>12</v>
      </c>
      <c r="C19" s="69"/>
      <c r="D19" s="68"/>
    </row>
    <row r="20" spans="1:4" x14ac:dyDescent="0.25">
      <c r="A20" s="69">
        <v>1</v>
      </c>
      <c r="B20" s="69" t="s">
        <v>102</v>
      </c>
      <c r="C20" s="68">
        <v>401.33</v>
      </c>
      <c r="D20" s="68">
        <f>C20+D18</f>
        <v>28807.81</v>
      </c>
    </row>
    <row r="21" spans="1:4" x14ac:dyDescent="0.25">
      <c r="A21" s="69"/>
      <c r="B21" s="68" t="s">
        <v>13</v>
      </c>
      <c r="C21" s="69"/>
      <c r="D21" s="68"/>
    </row>
    <row r="22" spans="1:4" x14ac:dyDescent="0.25">
      <c r="A22" s="69">
        <v>1</v>
      </c>
      <c r="B22" s="69" t="s">
        <v>106</v>
      </c>
      <c r="C22" s="69">
        <v>6002.63</v>
      </c>
      <c r="D22" s="68">
        <f>C22+D20</f>
        <v>34810.44</v>
      </c>
    </row>
    <row r="23" spans="1:4" x14ac:dyDescent="0.25">
      <c r="A23" s="69"/>
      <c r="B23" s="68" t="s">
        <v>15</v>
      </c>
      <c r="C23" s="69"/>
      <c r="D23" s="68"/>
    </row>
    <row r="24" spans="1:4" ht="30" x14ac:dyDescent="0.25">
      <c r="A24" s="74">
        <v>1</v>
      </c>
      <c r="B24" s="72" t="s">
        <v>117</v>
      </c>
      <c r="C24" s="74">
        <v>228.88</v>
      </c>
      <c r="D24" s="79"/>
    </row>
    <row r="25" spans="1:4" x14ac:dyDescent="0.25">
      <c r="A25" s="74">
        <v>2</v>
      </c>
      <c r="B25" s="72" t="s">
        <v>118</v>
      </c>
      <c r="C25" s="74">
        <v>3552.2</v>
      </c>
      <c r="D25" s="79"/>
    </row>
    <row r="26" spans="1:4" x14ac:dyDescent="0.25">
      <c r="A26" s="74"/>
      <c r="B26" s="73" t="s">
        <v>112</v>
      </c>
      <c r="C26" s="79">
        <f>SUM(C24:C25)</f>
        <v>3781.08</v>
      </c>
      <c r="D26" s="79">
        <f>C26+D22</f>
        <v>38591.520000000004</v>
      </c>
    </row>
    <row r="27" spans="1:4" x14ac:dyDescent="0.25">
      <c r="A27" s="74"/>
      <c r="B27" s="72"/>
      <c r="C27" s="74"/>
      <c r="D27" s="79"/>
    </row>
    <row r="28" spans="1:4" x14ac:dyDescent="0.25">
      <c r="A28" s="74"/>
      <c r="B28" s="73"/>
      <c r="C28" s="79"/>
      <c r="D28" s="79"/>
    </row>
    <row r="29" spans="1:4" x14ac:dyDescent="0.25">
      <c r="A29" s="74"/>
      <c r="B29" s="73"/>
      <c r="C29" s="74"/>
      <c r="D29" s="79"/>
    </row>
    <row r="30" spans="1:4" x14ac:dyDescent="0.25">
      <c r="A30" s="74"/>
      <c r="B30" s="72"/>
      <c r="C30" s="74"/>
      <c r="D30" s="79"/>
    </row>
    <row r="31" spans="1:4" x14ac:dyDescent="0.25">
      <c r="A31" s="74"/>
      <c r="B31" s="72"/>
      <c r="C31" s="74"/>
      <c r="D31" s="79"/>
    </row>
    <row r="32" spans="1:4" x14ac:dyDescent="0.25">
      <c r="A32" s="74"/>
      <c r="B32" s="73"/>
      <c r="C32" s="79"/>
      <c r="D32" s="79"/>
    </row>
    <row r="33" spans="1:4" x14ac:dyDescent="0.25">
      <c r="A33" s="74"/>
      <c r="B33" s="72"/>
      <c r="C33" s="74"/>
      <c r="D33" s="79"/>
    </row>
    <row r="34" spans="1:4" x14ac:dyDescent="0.25">
      <c r="A34" s="74"/>
      <c r="B34" s="72"/>
      <c r="C34" s="74"/>
      <c r="D34" s="79"/>
    </row>
    <row r="35" spans="1:4" x14ac:dyDescent="0.25">
      <c r="A35" s="74"/>
      <c r="B35" s="72"/>
      <c r="C35" s="74"/>
      <c r="D35" s="79"/>
    </row>
    <row r="36" spans="1:4" x14ac:dyDescent="0.25">
      <c r="A36" s="74"/>
      <c r="B36" s="72"/>
      <c r="C36" s="74"/>
      <c r="D36" s="79"/>
    </row>
    <row r="37" spans="1:4" x14ac:dyDescent="0.25">
      <c r="A37" s="74"/>
      <c r="B37" s="72"/>
      <c r="C37" s="74"/>
      <c r="D37" s="79"/>
    </row>
    <row r="38" spans="1:4" x14ac:dyDescent="0.25">
      <c r="A38" s="80"/>
      <c r="B38" s="80"/>
      <c r="C38" s="80"/>
      <c r="D38" s="80"/>
    </row>
    <row r="39" spans="1:4" x14ac:dyDescent="0.25">
      <c r="A39" s="80"/>
      <c r="B39" s="80"/>
      <c r="C39" s="80"/>
      <c r="D39" s="80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15" sqref="D15"/>
    </sheetView>
  </sheetViews>
  <sheetFormatPr defaultRowHeight="15" x14ac:dyDescent="0.25"/>
  <cols>
    <col min="1" max="1" width="4" customWidth="1"/>
    <col min="2" max="2" width="51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84" t="s">
        <v>63</v>
      </c>
      <c r="C1" s="84"/>
      <c r="D1" s="84"/>
      <c r="E1" s="7"/>
      <c r="F1" s="7"/>
      <c r="G1" s="7"/>
      <c r="H1" s="7"/>
    </row>
    <row r="2" spans="1:8" ht="21.6" customHeight="1" x14ac:dyDescent="0.25">
      <c r="A2" s="6"/>
      <c r="B2" s="86" t="s">
        <v>47</v>
      </c>
      <c r="C2" s="86"/>
      <c r="D2" s="86"/>
      <c r="E2" s="1"/>
      <c r="F2" s="1"/>
      <c r="G2" s="1"/>
      <c r="H2" s="1"/>
    </row>
    <row r="3" spans="1:8" ht="17.25" customHeight="1" x14ac:dyDescent="0.25">
      <c r="A3" s="6"/>
      <c r="B3" s="84" t="s">
        <v>35</v>
      </c>
      <c r="C3" s="84"/>
      <c r="D3" s="84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7</v>
      </c>
      <c r="C5" s="10"/>
      <c r="D5" s="10"/>
      <c r="E5" s="1"/>
      <c r="F5" s="1"/>
      <c r="G5" s="1"/>
      <c r="H5" s="1"/>
    </row>
    <row r="6" spans="1:8" x14ac:dyDescent="0.25">
      <c r="A6" s="41">
        <v>1</v>
      </c>
      <c r="B6" s="13" t="s">
        <v>80</v>
      </c>
      <c r="C6" s="50">
        <v>3200</v>
      </c>
      <c r="D6" s="3">
        <f>C6</f>
        <v>3200</v>
      </c>
    </row>
    <row r="7" spans="1:8" x14ac:dyDescent="0.25">
      <c r="A7" s="44"/>
      <c r="B7" s="3" t="s">
        <v>8</v>
      </c>
      <c r="C7" s="44"/>
      <c r="D7" s="14"/>
    </row>
    <row r="8" spans="1:8" ht="30" x14ac:dyDescent="0.25">
      <c r="A8" s="15">
        <v>1</v>
      </c>
      <c r="B8" s="13" t="s">
        <v>85</v>
      </c>
      <c r="C8" s="14">
        <v>35080</v>
      </c>
      <c r="D8" s="14">
        <f>C8+D6</f>
        <v>38280</v>
      </c>
    </row>
    <row r="9" spans="1:8" x14ac:dyDescent="0.25">
      <c r="A9" s="15"/>
      <c r="B9" s="3" t="s">
        <v>9</v>
      </c>
      <c r="C9" s="54"/>
      <c r="D9" s="54"/>
    </row>
    <row r="10" spans="1:8" x14ac:dyDescent="0.25">
      <c r="A10" s="42">
        <v>1</v>
      </c>
      <c r="B10" s="15" t="s">
        <v>92</v>
      </c>
      <c r="C10" s="14">
        <v>6420</v>
      </c>
      <c r="D10" s="14">
        <f>C10+D8</f>
        <v>44700</v>
      </c>
    </row>
    <row r="11" spans="1:8" x14ac:dyDescent="0.25">
      <c r="A11" s="44"/>
      <c r="B11" s="14" t="s">
        <v>14</v>
      </c>
      <c r="C11" s="15"/>
      <c r="D11" s="14"/>
    </row>
    <row r="12" spans="1:8" x14ac:dyDescent="0.25">
      <c r="A12" s="15">
        <v>1</v>
      </c>
      <c r="B12" s="13" t="s">
        <v>110</v>
      </c>
      <c r="C12" s="15">
        <v>25900</v>
      </c>
      <c r="D12" s="14"/>
    </row>
    <row r="13" spans="1:8" x14ac:dyDescent="0.25">
      <c r="A13" s="15">
        <v>2</v>
      </c>
      <c r="B13" s="13" t="s">
        <v>111</v>
      </c>
      <c r="C13" s="15">
        <v>3200</v>
      </c>
      <c r="D13" s="15"/>
    </row>
    <row r="14" spans="1:8" x14ac:dyDescent="0.25">
      <c r="A14" s="15"/>
      <c r="B14" s="23" t="s">
        <v>108</v>
      </c>
      <c r="C14" s="83">
        <f>SUM(C12:C13)</f>
        <v>29100</v>
      </c>
      <c r="D14" s="14">
        <f>C14+D10</f>
        <v>73800</v>
      </c>
    </row>
    <row r="15" spans="1:8" x14ac:dyDescent="0.25">
      <c r="A15" s="15"/>
      <c r="B15" s="44"/>
      <c r="C15" s="44"/>
      <c r="D15" s="15"/>
    </row>
    <row r="16" spans="1:8" x14ac:dyDescent="0.25">
      <c r="A16" s="15"/>
      <c r="B16" s="15"/>
      <c r="C16" s="44"/>
      <c r="D16" s="53"/>
    </row>
    <row r="17" spans="1:4" x14ac:dyDescent="0.25">
      <c r="A17" s="15"/>
      <c r="B17" s="14"/>
      <c r="C17" s="44"/>
      <c r="D17" s="14"/>
    </row>
    <row r="18" spans="1:4" x14ac:dyDescent="0.25">
      <c r="A18" s="15"/>
      <c r="B18" s="15"/>
      <c r="C18" s="44"/>
      <c r="D18" s="53"/>
    </row>
    <row r="19" spans="1:4" x14ac:dyDescent="0.25">
      <c r="A19" s="44"/>
      <c r="B19" s="63"/>
      <c r="C19" s="44"/>
      <c r="D19" s="15"/>
    </row>
    <row r="20" spans="1:4" x14ac:dyDescent="0.25">
      <c r="A20" s="15"/>
      <c r="B20" s="15"/>
      <c r="C20" s="15"/>
      <c r="D20" s="15"/>
    </row>
    <row r="21" spans="1:4" x14ac:dyDescent="0.25">
      <c r="A21" s="15"/>
      <c r="B21" s="15"/>
      <c r="C21" s="44"/>
      <c r="D21" s="14"/>
    </row>
    <row r="22" spans="1:4" x14ac:dyDescent="0.25">
      <c r="A22" s="15"/>
      <c r="B22" s="15"/>
      <c r="C22" s="44"/>
      <c r="D22" s="15"/>
    </row>
    <row r="23" spans="1:4" x14ac:dyDescent="0.25">
      <c r="A23" s="15"/>
      <c r="B23" s="24"/>
      <c r="C23" s="15"/>
      <c r="D23" s="14"/>
    </row>
    <row r="24" spans="1:4" x14ac:dyDescent="0.25">
      <c r="A24" s="15"/>
      <c r="B24" s="13"/>
      <c r="C24" s="15"/>
      <c r="D24" s="15"/>
    </row>
    <row r="25" spans="1:4" x14ac:dyDescent="0.25">
      <c r="A25" s="15"/>
      <c r="B25" s="14"/>
      <c r="C25" s="14"/>
      <c r="D25" s="14"/>
    </row>
    <row r="26" spans="1:4" x14ac:dyDescent="0.25">
      <c r="A26" s="15"/>
      <c r="B26" s="25"/>
      <c r="C26" s="15"/>
      <c r="D26" s="15"/>
    </row>
    <row r="27" spans="1:4" x14ac:dyDescent="0.25">
      <c r="A27" s="15"/>
      <c r="B27" s="24"/>
      <c r="C27" s="15"/>
      <c r="D27" s="15"/>
    </row>
    <row r="28" spans="1:4" x14ac:dyDescent="0.25">
      <c r="A28" s="15"/>
      <c r="B28" s="41"/>
      <c r="C28" s="44"/>
      <c r="D28" s="14"/>
    </row>
    <row r="29" spans="1:4" x14ac:dyDescent="0.25">
      <c r="A29" s="15"/>
      <c r="B29" s="25"/>
      <c r="C29" s="14"/>
      <c r="D29" s="14"/>
    </row>
    <row r="30" spans="1:4" x14ac:dyDescent="0.25">
      <c r="A30" s="15"/>
      <c r="B30" s="27"/>
      <c r="C30" s="15"/>
      <c r="D30" s="15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5"/>
      <c r="C32" s="15"/>
      <c r="D32" s="15"/>
    </row>
    <row r="33" spans="1:4" x14ac:dyDescent="0.25">
      <c r="A33" s="15"/>
      <c r="B33" s="34"/>
      <c r="C33" s="15"/>
      <c r="D33" s="15"/>
    </row>
    <row r="34" spans="1:4" x14ac:dyDescent="0.25">
      <c r="A34" s="15"/>
      <c r="B34" s="25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6" sqref="D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4" t="s">
        <v>63</v>
      </c>
      <c r="C1" s="84"/>
      <c r="D1" s="84"/>
    </row>
    <row r="2" spans="1:4" ht="15.75" x14ac:dyDescent="0.25">
      <c r="A2" s="6"/>
      <c r="B2" s="86" t="s">
        <v>47</v>
      </c>
      <c r="C2" s="86"/>
      <c r="D2" s="86"/>
    </row>
    <row r="3" spans="1:4" ht="15.75" x14ac:dyDescent="0.25">
      <c r="A3" s="6"/>
      <c r="B3" s="84" t="s">
        <v>36</v>
      </c>
      <c r="C3" s="84"/>
      <c r="D3" s="84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5</v>
      </c>
      <c r="C5" s="10"/>
      <c r="D5" s="10"/>
    </row>
    <row r="6" spans="1:4" x14ac:dyDescent="0.25">
      <c r="A6" s="10">
        <v>1</v>
      </c>
      <c r="B6" s="13" t="s">
        <v>74</v>
      </c>
      <c r="C6" s="46">
        <v>5464.63</v>
      </c>
      <c r="D6" s="10"/>
    </row>
    <row r="7" spans="1:4" x14ac:dyDescent="0.25">
      <c r="A7" s="10"/>
      <c r="B7" s="3"/>
      <c r="C7" s="65"/>
      <c r="D7" s="10"/>
    </row>
    <row r="8" spans="1:4" x14ac:dyDescent="0.25">
      <c r="A8" s="10"/>
      <c r="B8" s="3"/>
      <c r="C8" s="46"/>
      <c r="D8" s="10"/>
    </row>
    <row r="9" spans="1:4" x14ac:dyDescent="0.25">
      <c r="A9" s="3"/>
      <c r="B9" s="1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1"/>
      <c r="C13" s="18"/>
      <c r="D13" s="19"/>
    </row>
    <row r="14" spans="1:4" x14ac:dyDescent="0.25">
      <c r="A14" s="42"/>
      <c r="B14" s="43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5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1"/>
      <c r="C30" s="44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84" t="s">
        <v>68</v>
      </c>
      <c r="C1" s="84"/>
      <c r="D1" s="84"/>
      <c r="E1" s="7"/>
      <c r="F1" s="7"/>
      <c r="G1" s="7"/>
      <c r="H1" s="7"/>
    </row>
    <row r="2" spans="1:8" ht="15.75" x14ac:dyDescent="0.25">
      <c r="A2" s="6"/>
      <c r="B2" s="86" t="s">
        <v>47</v>
      </c>
      <c r="C2" s="86"/>
      <c r="D2" s="86"/>
      <c r="E2" s="1"/>
      <c r="F2" s="1"/>
      <c r="G2" s="1"/>
      <c r="H2" s="1"/>
    </row>
    <row r="3" spans="1:8" ht="15.75" x14ac:dyDescent="0.25">
      <c r="A3" s="6"/>
      <c r="B3" s="84" t="s">
        <v>50</v>
      </c>
      <c r="C3" s="84"/>
      <c r="D3" s="84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9" t="s">
        <v>13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107</v>
      </c>
      <c r="C6" s="13">
        <v>9290.75</v>
      </c>
      <c r="D6" s="3">
        <f>C6</f>
        <v>9290.75</v>
      </c>
    </row>
    <row r="7" spans="1:8" s="1" customFormat="1" x14ac:dyDescent="0.25">
      <c r="A7" s="41"/>
      <c r="B7" s="3"/>
      <c r="C7" s="41"/>
      <c r="D7" s="52"/>
    </row>
    <row r="8" spans="1:8" s="5" customFormat="1" x14ac:dyDescent="0.25">
      <c r="A8" s="44"/>
      <c r="B8" s="15"/>
      <c r="C8" s="44"/>
      <c r="D8" s="53"/>
    </row>
    <row r="9" spans="1:8" x14ac:dyDescent="0.25">
      <c r="A9" s="15"/>
      <c r="B9" s="3"/>
      <c r="C9" s="15"/>
      <c r="D9" s="54"/>
    </row>
    <row r="10" spans="1:8" x14ac:dyDescent="0.25">
      <c r="A10" s="15"/>
      <c r="B10" s="13"/>
      <c r="C10" s="15"/>
      <c r="D10" s="53"/>
    </row>
    <row r="11" spans="1:8" s="5" customFormat="1" x14ac:dyDescent="0.25">
      <c r="A11" s="44"/>
      <c r="B11" s="3"/>
      <c r="C11" s="44"/>
      <c r="D11" s="53"/>
    </row>
    <row r="12" spans="1:8" x14ac:dyDescent="0.25">
      <c r="A12" s="44"/>
      <c r="B12" s="13"/>
      <c r="C12" s="44"/>
      <c r="D12" s="53"/>
    </row>
    <row r="13" spans="1:8" x14ac:dyDescent="0.25">
      <c r="A13" s="14"/>
      <c r="B13" s="3"/>
      <c r="C13" s="14"/>
      <c r="D13" s="53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1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1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4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view="pageBreakPreview" zoomScale="60" zoomScaleNormal="65" workbookViewId="0">
      <selection activeCell="M25" sqref="M25"/>
    </sheetView>
  </sheetViews>
  <sheetFormatPr defaultRowHeight="15" x14ac:dyDescent="0.25"/>
  <cols>
    <col min="1" max="1" width="28.5703125" style="1" customWidth="1"/>
    <col min="2" max="2" width="16.710937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6.42578125" customWidth="1"/>
    <col min="10" max="10" width="15.140625" customWidth="1"/>
    <col min="11" max="11" width="17.7109375" customWidth="1"/>
    <col min="12" max="12" width="15.28515625" customWidth="1"/>
    <col min="13" max="13" width="16.7109375" customWidth="1"/>
    <col min="14" max="14" width="19.28515625" customWidth="1"/>
  </cols>
  <sheetData>
    <row r="1" spans="1:14" ht="24.95" customHeight="1" x14ac:dyDescent="0.25">
      <c r="A1" s="87" t="s">
        <v>62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15.75" x14ac:dyDescent="0.25">
      <c r="A2" s="2" t="s">
        <v>47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58377.82</v>
      </c>
      <c r="C4" s="30">
        <f t="shared" ref="C4:N4" si="0">C5+C6+C7</f>
        <v>57132.82</v>
      </c>
      <c r="D4" s="30">
        <f t="shared" si="0"/>
        <v>67767.820000000007</v>
      </c>
      <c r="E4" s="30">
        <f t="shared" si="0"/>
        <v>57132.82</v>
      </c>
      <c r="F4" s="30">
        <f t="shared" si="0"/>
        <v>57132.82</v>
      </c>
      <c r="G4" s="30">
        <f t="shared" si="0"/>
        <v>57132.82</v>
      </c>
      <c r="H4" s="30">
        <f t="shared" si="0"/>
        <v>57132.82</v>
      </c>
      <c r="I4" s="30">
        <f t="shared" si="0"/>
        <v>57132.82</v>
      </c>
      <c r="J4" s="30">
        <f t="shared" si="0"/>
        <v>57132.82</v>
      </c>
      <c r="K4" s="30">
        <f t="shared" si="0"/>
        <v>57132.82</v>
      </c>
      <c r="L4" s="30">
        <f t="shared" si="0"/>
        <v>62226.82</v>
      </c>
      <c r="M4" s="30">
        <f t="shared" si="0"/>
        <v>57132.82</v>
      </c>
      <c r="N4" s="30">
        <f t="shared" si="0"/>
        <v>702567.83999999985</v>
      </c>
    </row>
    <row r="5" spans="1:14" ht="39" customHeight="1" x14ac:dyDescent="0.35">
      <c r="A5" s="36" t="s">
        <v>17</v>
      </c>
      <c r="B5" s="31">
        <v>41676.6</v>
      </c>
      <c r="C5" s="31">
        <v>41676.6</v>
      </c>
      <c r="D5" s="31">
        <v>41676.6</v>
      </c>
      <c r="E5" s="31">
        <v>41676.6</v>
      </c>
      <c r="F5" s="31">
        <v>41676.6</v>
      </c>
      <c r="G5" s="31">
        <v>41676.6</v>
      </c>
      <c r="H5" s="31">
        <v>41676.6</v>
      </c>
      <c r="I5" s="31">
        <v>41676.6</v>
      </c>
      <c r="J5" s="31">
        <v>41676.6</v>
      </c>
      <c r="K5" s="31">
        <v>41676.6</v>
      </c>
      <c r="L5" s="31">
        <v>41676.6</v>
      </c>
      <c r="M5" s="31">
        <v>41676.6</v>
      </c>
      <c r="N5" s="31">
        <f>SUM(B5:M5)</f>
        <v>500119.1999999999</v>
      </c>
    </row>
    <row r="6" spans="1:14" ht="44.25" customHeight="1" x14ac:dyDescent="0.35">
      <c r="A6" s="36" t="s">
        <v>37</v>
      </c>
      <c r="B6" s="31">
        <v>15456.22</v>
      </c>
      <c r="C6" s="31">
        <v>15456.22</v>
      </c>
      <c r="D6" s="31">
        <v>15456.22</v>
      </c>
      <c r="E6" s="31">
        <v>15456.22</v>
      </c>
      <c r="F6" s="31">
        <v>15456.22</v>
      </c>
      <c r="G6" s="31">
        <v>15456.22</v>
      </c>
      <c r="H6" s="31">
        <v>15456.22</v>
      </c>
      <c r="I6" s="31">
        <v>15456.22</v>
      </c>
      <c r="J6" s="31">
        <v>15456.22</v>
      </c>
      <c r="K6" s="31">
        <v>15456.22</v>
      </c>
      <c r="L6" s="31">
        <v>15456.22</v>
      </c>
      <c r="M6" s="31">
        <v>15456.22</v>
      </c>
      <c r="N6" s="31">
        <f>SUM(B6:M6)</f>
        <v>185474.63999999998</v>
      </c>
    </row>
    <row r="7" spans="1:14" ht="44.25" customHeight="1" x14ac:dyDescent="0.35">
      <c r="A7" s="36" t="s">
        <v>32</v>
      </c>
      <c r="B7" s="31">
        <v>1245</v>
      </c>
      <c r="C7" s="31"/>
      <c r="D7" s="31">
        <v>10635</v>
      </c>
      <c r="E7" s="31"/>
      <c r="F7" s="31"/>
      <c r="G7" s="31"/>
      <c r="H7" s="31"/>
      <c r="I7" s="31"/>
      <c r="J7" s="31"/>
      <c r="K7" s="31"/>
      <c r="L7" s="31">
        <v>5094</v>
      </c>
      <c r="M7" s="31"/>
      <c r="N7" s="31">
        <f>SUM(B7:M7)</f>
        <v>16974</v>
      </c>
    </row>
    <row r="8" spans="1:14" ht="36" customHeight="1" x14ac:dyDescent="0.35">
      <c r="A8" s="37" t="s">
        <v>18</v>
      </c>
      <c r="B8" s="30">
        <f>B9+B10+B11+B12+B13</f>
        <v>61499.000000000007</v>
      </c>
      <c r="C8" s="30">
        <f t="shared" ref="C8:M8" si="1">C9+C10+C11+C12+C13</f>
        <v>58984.81</v>
      </c>
      <c r="D8" s="30">
        <f t="shared" si="1"/>
        <v>54216.99</v>
      </c>
      <c r="E8" s="30">
        <f t="shared" si="1"/>
        <v>54764.22</v>
      </c>
      <c r="F8" s="30">
        <f t="shared" si="1"/>
        <v>54741.61</v>
      </c>
      <c r="G8" s="30">
        <f t="shared" si="1"/>
        <v>64294.81</v>
      </c>
      <c r="H8" s="30">
        <f t="shared" si="1"/>
        <v>49607.33</v>
      </c>
      <c r="I8" s="30">
        <f t="shared" si="1"/>
        <v>54809.52</v>
      </c>
      <c r="J8" s="30">
        <f t="shared" si="1"/>
        <v>71585.320000000007</v>
      </c>
      <c r="K8" s="30">
        <f t="shared" si="1"/>
        <v>58903.520000000004</v>
      </c>
      <c r="L8" s="30">
        <f t="shared" si="1"/>
        <v>51744.369999999995</v>
      </c>
      <c r="M8" s="30">
        <f t="shared" si="1"/>
        <v>75245.320000000007</v>
      </c>
      <c r="N8" s="48">
        <f>N9+N10+N11+N13+N12</f>
        <v>710396.82000000007</v>
      </c>
    </row>
    <row r="9" spans="1:14" ht="40.5" customHeight="1" x14ac:dyDescent="0.35">
      <c r="A9" s="36" t="s">
        <v>19</v>
      </c>
      <c r="B9" s="31">
        <v>2158.92</v>
      </c>
      <c r="C9" s="31">
        <v>2158.92</v>
      </c>
      <c r="D9" s="31">
        <v>2158.92</v>
      </c>
      <c r="E9" s="31">
        <v>2158.92</v>
      </c>
      <c r="F9" s="31">
        <v>2158.92</v>
      </c>
      <c r="G9" s="31">
        <v>4057.92</v>
      </c>
      <c r="H9" s="31">
        <v>2158.92</v>
      </c>
      <c r="I9" s="31">
        <v>2610.98</v>
      </c>
      <c r="J9" s="31">
        <v>4190.92</v>
      </c>
      <c r="K9" s="31">
        <v>2475.42</v>
      </c>
      <c r="L9" s="31">
        <v>2158.92</v>
      </c>
      <c r="M9" s="31">
        <v>2158.92</v>
      </c>
      <c r="N9" s="48">
        <f>SUM(B9:M9)</f>
        <v>30606.6</v>
      </c>
    </row>
    <row r="10" spans="1:14" ht="45.75" customHeight="1" x14ac:dyDescent="0.35">
      <c r="A10" s="36" t="s">
        <v>20</v>
      </c>
      <c r="B10" s="32">
        <v>6254</v>
      </c>
      <c r="C10" s="31">
        <v>7812</v>
      </c>
      <c r="D10" s="31">
        <v>4332</v>
      </c>
      <c r="E10" s="31">
        <v>10045</v>
      </c>
      <c r="F10" s="31">
        <v>7025.5</v>
      </c>
      <c r="G10" s="31">
        <v>5280</v>
      </c>
      <c r="H10" s="31">
        <v>5280</v>
      </c>
      <c r="I10" s="31">
        <v>5280</v>
      </c>
      <c r="J10" s="31">
        <v>5839</v>
      </c>
      <c r="K10" s="31">
        <v>6072</v>
      </c>
      <c r="L10" s="31">
        <v>6229.5</v>
      </c>
      <c r="M10" s="31">
        <v>21389.25</v>
      </c>
      <c r="N10" s="30">
        <f>SUM(B10:M10)</f>
        <v>90838.25</v>
      </c>
    </row>
    <row r="11" spans="1:14" ht="45.75" customHeight="1" x14ac:dyDescent="0.35">
      <c r="A11" s="47" t="s">
        <v>30</v>
      </c>
      <c r="B11" s="32">
        <v>8542.6</v>
      </c>
      <c r="C11" s="31">
        <v>5859.82</v>
      </c>
      <c r="D11" s="31"/>
      <c r="E11" s="31"/>
      <c r="F11" s="31">
        <v>2403.12</v>
      </c>
      <c r="G11" s="31">
        <v>11600.94</v>
      </c>
      <c r="H11" s="31"/>
      <c r="I11" s="31"/>
      <c r="J11" s="31">
        <v>401.33</v>
      </c>
      <c r="K11" s="31">
        <v>6002.63</v>
      </c>
      <c r="L11" s="31"/>
      <c r="M11" s="31">
        <v>3781.08</v>
      </c>
      <c r="N11" s="48">
        <f>SUM(B11:M11)</f>
        <v>38591.520000000004</v>
      </c>
    </row>
    <row r="12" spans="1:14" ht="45.75" customHeight="1" x14ac:dyDescent="0.35">
      <c r="A12" s="47" t="s">
        <v>61</v>
      </c>
      <c r="B12" s="32">
        <v>40779</v>
      </c>
      <c r="C12" s="32">
        <v>40779</v>
      </c>
      <c r="D12" s="31">
        <v>40779</v>
      </c>
      <c r="E12" s="31">
        <v>40779</v>
      </c>
      <c r="F12" s="31">
        <v>40779</v>
      </c>
      <c r="G12" s="31">
        <v>40779</v>
      </c>
      <c r="H12" s="31">
        <v>40779</v>
      </c>
      <c r="I12" s="31">
        <v>40779</v>
      </c>
      <c r="J12" s="31">
        <v>58779</v>
      </c>
      <c r="K12" s="31">
        <v>40779</v>
      </c>
      <c r="L12" s="31">
        <v>40779</v>
      </c>
      <c r="M12" s="31">
        <v>40779</v>
      </c>
      <c r="N12" s="30">
        <f t="shared" ref="N12:N24" si="2">SUM(B12:M12)</f>
        <v>507348</v>
      </c>
    </row>
    <row r="13" spans="1:14" ht="21.75" customHeight="1" x14ac:dyDescent="0.35">
      <c r="A13" s="36" t="s">
        <v>21</v>
      </c>
      <c r="B13" s="31">
        <v>3764.48</v>
      </c>
      <c r="C13" s="31">
        <v>2375.0700000000002</v>
      </c>
      <c r="D13" s="31">
        <v>6947.07</v>
      </c>
      <c r="E13" s="31">
        <v>1781.3</v>
      </c>
      <c r="F13" s="31">
        <v>2375.0700000000002</v>
      </c>
      <c r="G13" s="31">
        <v>2576.9499999999998</v>
      </c>
      <c r="H13" s="31">
        <v>1389.41</v>
      </c>
      <c r="I13" s="31">
        <v>6139.54</v>
      </c>
      <c r="J13" s="31">
        <v>2375.0700000000002</v>
      </c>
      <c r="K13" s="31">
        <v>3574.47</v>
      </c>
      <c r="L13" s="31">
        <v>2576.9499999999998</v>
      </c>
      <c r="M13" s="31">
        <v>7137.07</v>
      </c>
      <c r="N13" s="31">
        <f>SUM(B13:M13)</f>
        <v>43012.45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5464.63</v>
      </c>
      <c r="D14" s="30">
        <f t="shared" si="3"/>
        <v>0</v>
      </c>
      <c r="E14" s="30">
        <f t="shared" si="3"/>
        <v>3200</v>
      </c>
      <c r="F14" s="30">
        <f t="shared" si="3"/>
        <v>35080</v>
      </c>
      <c r="G14" s="30">
        <f t="shared" si="3"/>
        <v>6420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9290.75</v>
      </c>
      <c r="L14" s="30">
        <f t="shared" si="3"/>
        <v>29100</v>
      </c>
      <c r="M14" s="30">
        <f t="shared" si="3"/>
        <v>0</v>
      </c>
      <c r="N14" s="30">
        <f t="shared" si="2"/>
        <v>88555.38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>
        <v>9290.75</v>
      </c>
      <c r="L15" s="31"/>
      <c r="M15" s="31"/>
      <c r="N15" s="31">
        <f t="shared" si="2"/>
        <v>9290.75</v>
      </c>
    </row>
    <row r="16" spans="1:14" ht="40.5" customHeight="1" x14ac:dyDescent="0.35">
      <c r="A16" s="36" t="s">
        <v>24</v>
      </c>
      <c r="B16" s="31"/>
      <c r="C16" s="31"/>
      <c r="D16" s="31"/>
      <c r="E16" s="31">
        <v>3200</v>
      </c>
      <c r="F16" s="31">
        <v>35080</v>
      </c>
      <c r="G16" s="31">
        <v>6420</v>
      </c>
      <c r="H16" s="31"/>
      <c r="I16" s="31"/>
      <c r="J16" s="31"/>
      <c r="K16" s="31"/>
      <c r="L16" s="31">
        <f>3200+25900</f>
        <v>29100</v>
      </c>
      <c r="M16" s="31"/>
      <c r="N16" s="31">
        <f t="shared" si="2"/>
        <v>73800</v>
      </c>
    </row>
    <row r="17" spans="1:14" ht="40.5" customHeight="1" x14ac:dyDescent="0.35">
      <c r="A17" s="47" t="s">
        <v>31</v>
      </c>
      <c r="B17" s="31"/>
      <c r="C17" s="31">
        <v>5464.63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2"/>
        <v>5464.63</v>
      </c>
    </row>
    <row r="18" spans="1:14" ht="40.5" customHeight="1" x14ac:dyDescent="0.35">
      <c r="A18" s="60" t="s">
        <v>49</v>
      </c>
      <c r="B18" s="31"/>
      <c r="C18" s="31"/>
      <c r="D18" s="31"/>
      <c r="E18" s="31"/>
      <c r="F18" s="31">
        <v>2435</v>
      </c>
      <c r="G18" s="31">
        <v>1928</v>
      </c>
      <c r="H18" s="31"/>
      <c r="I18" s="31">
        <v>3168</v>
      </c>
      <c r="J18" s="31"/>
      <c r="K18" s="31"/>
      <c r="L18" s="31"/>
      <c r="M18" s="31"/>
      <c r="N18" s="31">
        <f t="shared" si="2"/>
        <v>7531</v>
      </c>
    </row>
    <row r="19" spans="1:14" ht="40.5" customHeight="1" x14ac:dyDescent="0.35">
      <c r="A19" s="37" t="s">
        <v>52</v>
      </c>
      <c r="B19" s="30">
        <f>B20+B21+B22</f>
        <v>8879.18</v>
      </c>
      <c r="C19" s="30">
        <f t="shared" ref="C19:M19" si="4">C20+C21+C22</f>
        <v>5573.1399999999994</v>
      </c>
      <c r="D19" s="30">
        <f t="shared" si="4"/>
        <v>25968.9</v>
      </c>
      <c r="E19" s="30">
        <f t="shared" si="4"/>
        <v>-4669.76</v>
      </c>
      <c r="F19" s="30">
        <f t="shared" si="4"/>
        <v>7060.83</v>
      </c>
      <c r="G19" s="30">
        <f t="shared" si="4"/>
        <v>12238.64</v>
      </c>
      <c r="H19" s="30">
        <f t="shared" si="4"/>
        <v>7961.5</v>
      </c>
      <c r="I19" s="30">
        <f t="shared" si="4"/>
        <v>5279.0199999999995</v>
      </c>
      <c r="J19" s="30">
        <f t="shared" si="4"/>
        <v>4155.92</v>
      </c>
      <c r="K19" s="30">
        <f t="shared" si="4"/>
        <v>14392.74</v>
      </c>
      <c r="L19" s="30">
        <f t="shared" si="4"/>
        <v>3728.0999999999995</v>
      </c>
      <c r="M19" s="30">
        <f t="shared" si="4"/>
        <v>3443.3399999999997</v>
      </c>
      <c r="N19" s="30">
        <f>N20+N21+N22</f>
        <v>94011.549999999988</v>
      </c>
    </row>
    <row r="20" spans="1:14" ht="40.5" customHeight="1" x14ac:dyDescent="0.35">
      <c r="A20" s="36" t="s">
        <v>53</v>
      </c>
      <c r="B20" s="31">
        <v>3304.47</v>
      </c>
      <c r="C20" s="31">
        <v>774.02</v>
      </c>
      <c r="D20" s="31">
        <v>11491.22</v>
      </c>
      <c r="E20" s="31">
        <v>-6519.63</v>
      </c>
      <c r="F20" s="31">
        <v>3185.39</v>
      </c>
      <c r="G20" s="31">
        <v>7055.49</v>
      </c>
      <c r="H20" s="31">
        <v>1726.66</v>
      </c>
      <c r="I20" s="31">
        <v>-4525.04</v>
      </c>
      <c r="J20" s="31">
        <v>267.93</v>
      </c>
      <c r="K20" s="31">
        <v>-1101.49</v>
      </c>
      <c r="L20" s="31">
        <v>-1131.26</v>
      </c>
      <c r="M20" s="31">
        <v>-3810.56</v>
      </c>
      <c r="N20" s="31">
        <f t="shared" ref="N20:N23" si="5">SUM(B20:M20)</f>
        <v>10717.199999999999</v>
      </c>
    </row>
    <row r="21" spans="1:14" ht="40.5" customHeight="1" x14ac:dyDescent="0.35">
      <c r="A21" s="36" t="s">
        <v>54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>
        <f t="shared" si="5"/>
        <v>0</v>
      </c>
    </row>
    <row r="22" spans="1:14" ht="40.5" customHeight="1" x14ac:dyDescent="0.35">
      <c r="A22" s="47" t="s">
        <v>55</v>
      </c>
      <c r="B22" s="31">
        <v>5574.71</v>
      </c>
      <c r="C22" s="31">
        <v>4799.12</v>
      </c>
      <c r="D22" s="31">
        <v>14477.68</v>
      </c>
      <c r="E22" s="31">
        <v>1849.87</v>
      </c>
      <c r="F22" s="31">
        <v>3875.44</v>
      </c>
      <c r="G22" s="31">
        <v>5183.1499999999996</v>
      </c>
      <c r="H22" s="31">
        <v>6234.84</v>
      </c>
      <c r="I22" s="31">
        <v>9804.06</v>
      </c>
      <c r="J22" s="31">
        <v>3887.99</v>
      </c>
      <c r="K22" s="31">
        <v>15494.23</v>
      </c>
      <c r="L22" s="31">
        <v>4859.3599999999997</v>
      </c>
      <c r="M22" s="31">
        <v>7253.9</v>
      </c>
      <c r="N22" s="31">
        <f t="shared" si="5"/>
        <v>83294.349999999991</v>
      </c>
    </row>
    <row r="23" spans="1:14" ht="40.5" customHeight="1" x14ac:dyDescent="0.35">
      <c r="A23" s="60" t="s">
        <v>56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64">
        <f t="shared" si="5"/>
        <v>0</v>
      </c>
    </row>
    <row r="24" spans="1:14" ht="39.75" customHeight="1" x14ac:dyDescent="0.35">
      <c r="A24" s="37" t="s">
        <v>57</v>
      </c>
      <c r="B24" s="30">
        <v>23115</v>
      </c>
      <c r="C24" s="30">
        <v>23115</v>
      </c>
      <c r="D24" s="30">
        <v>23115</v>
      </c>
      <c r="E24" s="30">
        <v>25392</v>
      </c>
      <c r="F24" s="30">
        <v>25392</v>
      </c>
      <c r="G24" s="30">
        <v>25392</v>
      </c>
      <c r="H24" s="30">
        <v>25392</v>
      </c>
      <c r="I24" s="30">
        <v>25392</v>
      </c>
      <c r="J24" s="30">
        <v>25392</v>
      </c>
      <c r="K24" s="30">
        <v>25392</v>
      </c>
      <c r="L24" s="30">
        <v>25392</v>
      </c>
      <c r="M24" s="30">
        <v>25392</v>
      </c>
      <c r="N24" s="30">
        <f t="shared" si="2"/>
        <v>297873</v>
      </c>
    </row>
    <row r="25" spans="1:14" ht="22.5" customHeight="1" x14ac:dyDescent="0.35">
      <c r="A25" s="37" t="s">
        <v>25</v>
      </c>
      <c r="B25" s="48">
        <f t="shared" ref="B25:N25" si="6">B4+B8+B14+B24+B18+B19+B23</f>
        <v>151871</v>
      </c>
      <c r="C25" s="30">
        <f t="shared" si="6"/>
        <v>150270.40000000002</v>
      </c>
      <c r="D25" s="30">
        <f>D4+D8+D14+D24+D18+D19+D23</f>
        <v>171068.71</v>
      </c>
      <c r="E25" s="30">
        <f t="shared" si="6"/>
        <v>135819.28</v>
      </c>
      <c r="F25" s="48">
        <f t="shared" si="6"/>
        <v>181842.25999999998</v>
      </c>
      <c r="G25" s="30">
        <f t="shared" si="6"/>
        <v>167406.27000000002</v>
      </c>
      <c r="H25" s="48">
        <f t="shared" si="6"/>
        <v>140093.65</v>
      </c>
      <c r="I25" s="30">
        <f t="shared" si="6"/>
        <v>145781.35999999999</v>
      </c>
      <c r="J25" s="48">
        <f t="shared" si="6"/>
        <v>158266.06000000003</v>
      </c>
      <c r="K25" s="30">
        <f t="shared" si="6"/>
        <v>165111.82999999999</v>
      </c>
      <c r="L25" s="48">
        <f t="shared" si="6"/>
        <v>172191.29</v>
      </c>
      <c r="M25" s="48">
        <f t="shared" si="6"/>
        <v>161213.48000000001</v>
      </c>
      <c r="N25" s="30">
        <f t="shared" si="6"/>
        <v>1900935.59</v>
      </c>
    </row>
    <row r="26" spans="1:14" ht="15.75" x14ac:dyDescent="0.25">
      <c r="A26" s="88" t="s">
        <v>60</v>
      </c>
      <c r="B26" s="88"/>
      <c r="C26" s="88"/>
      <c r="D26" s="38"/>
      <c r="E26" s="38"/>
      <c r="F26" s="38"/>
      <c r="G26" s="51"/>
      <c r="H26" s="38"/>
      <c r="I26" s="38"/>
      <c r="J26" s="38"/>
      <c r="K26" s="38"/>
      <c r="L26" s="89" t="s">
        <v>29</v>
      </c>
      <c r="M26" s="89"/>
      <c r="N26" s="89"/>
    </row>
    <row r="27" spans="1:14" ht="15.75" x14ac:dyDescent="0.25">
      <c r="A27" s="3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5.75" x14ac:dyDescent="0.25">
      <c r="A28" s="88" t="s">
        <v>27</v>
      </c>
      <c r="B28" s="88"/>
      <c r="C28" s="88"/>
      <c r="D28" s="38"/>
      <c r="E28" s="38"/>
      <c r="F28" s="38"/>
      <c r="G28" s="38"/>
      <c r="H28" s="38"/>
      <c r="I28" s="38"/>
      <c r="J28" s="38"/>
      <c r="K28" s="38"/>
      <c r="L28" s="89" t="s">
        <v>33</v>
      </c>
      <c r="M28" s="89"/>
      <c r="N28" s="89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D11" sqref="D11"/>
    </sheetView>
  </sheetViews>
  <sheetFormatPr defaultRowHeight="15" x14ac:dyDescent="0.25"/>
  <cols>
    <col min="1" max="1" width="4.7109375" customWidth="1"/>
    <col min="2" max="2" width="54.7109375" customWidth="1"/>
    <col min="3" max="3" width="10" customWidth="1"/>
    <col min="4" max="4" width="10.28515625" customWidth="1"/>
  </cols>
  <sheetData>
    <row r="1" spans="1:4" ht="15.75" x14ac:dyDescent="0.25">
      <c r="A1" s="1"/>
      <c r="B1" s="84" t="s">
        <v>69</v>
      </c>
      <c r="C1" s="84"/>
      <c r="D1" s="84"/>
    </row>
    <row r="2" spans="1:4" ht="15.75" x14ac:dyDescent="0.25">
      <c r="A2" s="6"/>
      <c r="B2" s="86" t="s">
        <v>47</v>
      </c>
      <c r="C2" s="86"/>
      <c r="D2" s="86"/>
    </row>
    <row r="3" spans="1:4" ht="15.75" x14ac:dyDescent="0.25">
      <c r="A3" s="6"/>
      <c r="B3" s="84" t="s">
        <v>48</v>
      </c>
      <c r="C3" s="84"/>
      <c r="D3" s="84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ht="15.75" x14ac:dyDescent="0.25">
      <c r="A5" s="8"/>
      <c r="B5" s="49" t="s">
        <v>8</v>
      </c>
      <c r="C5" s="10"/>
      <c r="D5" s="8"/>
    </row>
    <row r="6" spans="1:4" x14ac:dyDescent="0.25">
      <c r="A6" s="13">
        <v>1</v>
      </c>
      <c r="B6" s="13" t="s">
        <v>86</v>
      </c>
      <c r="C6" s="41">
        <v>2435</v>
      </c>
      <c r="D6" s="3">
        <f>C6</f>
        <v>2435</v>
      </c>
    </row>
    <row r="7" spans="1:4" x14ac:dyDescent="0.25">
      <c r="A7" s="13"/>
      <c r="B7" s="3" t="s">
        <v>9</v>
      </c>
      <c r="C7" s="3"/>
      <c r="D7" s="66"/>
    </row>
    <row r="8" spans="1:4" x14ac:dyDescent="0.25">
      <c r="A8" s="44">
        <v>1</v>
      </c>
      <c r="B8" s="44" t="s">
        <v>93</v>
      </c>
      <c r="C8" s="44">
        <v>1928</v>
      </c>
      <c r="D8" s="53">
        <f>C8+D6</f>
        <v>4363</v>
      </c>
    </row>
    <row r="9" spans="1:4" x14ac:dyDescent="0.25">
      <c r="A9" s="44"/>
      <c r="B9" s="3" t="s">
        <v>11</v>
      </c>
      <c r="C9" s="44"/>
      <c r="D9" s="54"/>
    </row>
    <row r="10" spans="1:4" x14ac:dyDescent="0.25">
      <c r="A10" s="44">
        <v>1</v>
      </c>
      <c r="B10" s="13" t="s">
        <v>93</v>
      </c>
      <c r="C10" s="44">
        <v>3168</v>
      </c>
      <c r="D10" s="53">
        <f>C10+D8</f>
        <v>7531</v>
      </c>
    </row>
    <row r="11" spans="1:4" x14ac:dyDescent="0.25">
      <c r="A11" s="44"/>
      <c r="B11" s="13"/>
      <c r="C11" s="44"/>
      <c r="D11" s="53"/>
    </row>
    <row r="12" spans="1:4" x14ac:dyDescent="0.25">
      <c r="A12" s="44"/>
      <c r="B12" s="13"/>
      <c r="C12" s="44"/>
      <c r="D12" s="53"/>
    </row>
    <row r="13" spans="1:4" x14ac:dyDescent="0.25">
      <c r="A13" s="44"/>
      <c r="B13" s="3"/>
      <c r="C13" s="14"/>
      <c r="D13" s="53"/>
    </row>
    <row r="14" spans="1:4" x14ac:dyDescent="0.25">
      <c r="A14" s="44"/>
      <c r="B14" s="3"/>
      <c r="C14" s="44"/>
      <c r="D14" s="53"/>
    </row>
    <row r="15" spans="1:4" x14ac:dyDescent="0.25">
      <c r="A15" s="44"/>
      <c r="B15" s="13"/>
      <c r="C15" s="44"/>
      <c r="D15" s="15"/>
    </row>
    <row r="16" spans="1:4" x14ac:dyDescent="0.25">
      <c r="A16" s="44"/>
      <c r="B16" s="13"/>
      <c r="C16" s="44"/>
      <c r="D16" s="14"/>
    </row>
    <row r="17" spans="1:4" x14ac:dyDescent="0.25">
      <c r="A17" s="44"/>
      <c r="B17" s="13"/>
      <c r="C17" s="44"/>
      <c r="D17" s="14"/>
    </row>
    <row r="18" spans="1:4" x14ac:dyDescent="0.25">
      <c r="A18" s="44"/>
      <c r="B18" s="13"/>
      <c r="C18" s="44"/>
      <c r="D18" s="15"/>
    </row>
    <row r="19" spans="1:4" x14ac:dyDescent="0.25">
      <c r="A19" s="44"/>
      <c r="B19" s="3"/>
      <c r="C19" s="14"/>
      <c r="D19" s="53"/>
    </row>
    <row r="20" spans="1:4" x14ac:dyDescent="0.25">
      <c r="A20" s="44"/>
      <c r="B20" s="3"/>
      <c r="C20" s="44"/>
      <c r="D20" s="14"/>
    </row>
    <row r="21" spans="1:4" x14ac:dyDescent="0.25">
      <c r="A21" s="44"/>
      <c r="B21" s="13"/>
      <c r="C21" s="44"/>
      <c r="D21" s="14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13"/>
      <c r="C23" s="15"/>
      <c r="D23" s="54"/>
    </row>
    <row r="24" spans="1:4" x14ac:dyDescent="0.25">
      <c r="A24" s="15"/>
      <c r="B24" s="3"/>
      <c r="C24" s="14"/>
      <c r="D24" s="14"/>
    </row>
    <row r="25" spans="1:4" x14ac:dyDescent="0.25">
      <c r="A25" s="44"/>
      <c r="B25" s="33"/>
      <c r="C25" s="44"/>
      <c r="D25" s="53"/>
    </row>
    <row r="26" spans="1:4" x14ac:dyDescent="0.25">
      <c r="A26" s="44"/>
      <c r="B26" s="24"/>
      <c r="C26" s="14"/>
      <c r="D26" s="14"/>
    </row>
    <row r="27" spans="1:4" x14ac:dyDescent="0.25">
      <c r="A27" s="44"/>
      <c r="B27" s="33"/>
      <c r="C27" s="44"/>
      <c r="D27" s="14"/>
    </row>
    <row r="28" spans="1:4" x14ac:dyDescent="0.25">
      <c r="A28" s="44"/>
      <c r="B28" s="24"/>
      <c r="C28" s="44"/>
      <c r="D28" s="14"/>
    </row>
    <row r="29" spans="1:4" x14ac:dyDescent="0.25">
      <c r="A29" s="44"/>
      <c r="B29" s="33"/>
      <c r="C29" s="44"/>
      <c r="D29" s="15"/>
    </row>
    <row r="30" spans="1:4" x14ac:dyDescent="0.25">
      <c r="A30" s="44"/>
      <c r="B30" s="24"/>
      <c r="C30" s="44"/>
      <c r="D30" s="14"/>
    </row>
    <row r="31" spans="1:4" x14ac:dyDescent="0.25">
      <c r="A31" s="44"/>
      <c r="B31" s="33"/>
      <c r="C31" s="44"/>
      <c r="D31" s="15"/>
    </row>
    <row r="32" spans="1:4" x14ac:dyDescent="0.25">
      <c r="A32" s="15"/>
      <c r="B32" s="24"/>
      <c r="C32" s="14"/>
      <c r="D32" s="14"/>
    </row>
    <row r="33" spans="1:4" x14ac:dyDescent="0.25">
      <c r="A33" s="15"/>
      <c r="B33" s="33"/>
      <c r="C33" s="14"/>
      <c r="D33" s="14"/>
    </row>
    <row r="34" spans="1:4" x14ac:dyDescent="0.25">
      <c r="A34" s="15"/>
      <c r="B34" s="26"/>
      <c r="C34" s="14"/>
      <c r="D34" s="14"/>
    </row>
    <row r="35" spans="1:4" x14ac:dyDescent="0.25">
      <c r="A35" s="15"/>
      <c r="B35" s="33"/>
      <c r="C35" s="14"/>
      <c r="D35" s="14"/>
    </row>
    <row r="36" spans="1:4" x14ac:dyDescent="0.25">
      <c r="A36" s="15"/>
      <c r="B36" s="33"/>
      <c r="C36" s="14"/>
      <c r="D36" s="14"/>
    </row>
    <row r="37" spans="1:4" x14ac:dyDescent="0.25">
      <c r="A37" s="15"/>
      <c r="B37" s="33"/>
      <c r="C37" s="14"/>
      <c r="D37" s="14"/>
    </row>
    <row r="38" spans="1:4" x14ac:dyDescent="0.25">
      <c r="A38" s="15"/>
      <c r="B38" s="33"/>
      <c r="C38" s="15"/>
      <c r="D38" s="15"/>
    </row>
    <row r="39" spans="1:4" x14ac:dyDescent="0.25">
      <c r="A39" s="15"/>
      <c r="B39" s="26"/>
      <c r="C39" s="44"/>
      <c r="D39" s="14"/>
    </row>
    <row r="40" spans="1:4" x14ac:dyDescent="0.25">
      <c r="A40" s="15"/>
      <c r="B40" s="33"/>
      <c r="C40" s="14"/>
      <c r="D40" s="14"/>
    </row>
    <row r="41" spans="1:4" x14ac:dyDescent="0.25">
      <c r="A41" s="15"/>
      <c r="B41" s="26"/>
      <c r="C41" s="15"/>
      <c r="D41" s="15"/>
    </row>
    <row r="42" spans="1:4" x14ac:dyDescent="0.25">
      <c r="A42" s="15"/>
      <c r="B42" s="33"/>
      <c r="C42" s="14"/>
      <c r="D42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workbookViewId="0">
      <selection activeCell="B1" sqref="B1"/>
    </sheetView>
  </sheetViews>
  <sheetFormatPr defaultRowHeight="15" x14ac:dyDescent="0.25"/>
  <cols>
    <col min="1" max="1" width="4.140625" customWidth="1"/>
    <col min="2" max="2" width="6.85546875" customWidth="1"/>
    <col min="3" max="3" width="47.42578125" customWidth="1"/>
    <col min="4" max="4" width="10.140625" bestFit="1" customWidth="1"/>
    <col min="5" max="5" width="20.5703125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47</v>
      </c>
      <c r="D2" s="5"/>
      <c r="E2" s="5"/>
      <c r="F2" s="5"/>
      <c r="G2" s="5"/>
    </row>
    <row r="3" spans="1:7" x14ac:dyDescent="0.25">
      <c r="B3" s="5" t="s">
        <v>38</v>
      </c>
      <c r="C3" s="5"/>
      <c r="D3" s="5"/>
      <c r="E3" s="5"/>
      <c r="F3" s="5"/>
      <c r="G3" s="5"/>
    </row>
    <row r="4" spans="1:7" x14ac:dyDescent="0.25">
      <c r="A4" s="55" t="s">
        <v>39</v>
      </c>
      <c r="B4" s="55" t="s">
        <v>39</v>
      </c>
      <c r="C4" s="55"/>
      <c r="D4" s="55" t="s">
        <v>40</v>
      </c>
      <c r="E4" s="55" t="s">
        <v>41</v>
      </c>
      <c r="F4" s="12"/>
    </row>
    <row r="5" spans="1:7" x14ac:dyDescent="0.25">
      <c r="A5" s="56" t="s">
        <v>42</v>
      </c>
      <c r="B5" s="56" t="s">
        <v>43</v>
      </c>
      <c r="C5" s="56" t="s">
        <v>44</v>
      </c>
      <c r="D5" s="56" t="s">
        <v>45</v>
      </c>
      <c r="E5" s="56" t="s">
        <v>46</v>
      </c>
      <c r="F5" s="12"/>
    </row>
    <row r="6" spans="1:7" x14ac:dyDescent="0.25">
      <c r="A6" s="42"/>
      <c r="B6" s="42"/>
      <c r="C6" s="58"/>
      <c r="D6" s="57"/>
      <c r="E6" s="59"/>
      <c r="F6" s="12"/>
    </row>
    <row r="7" spans="1:7" x14ac:dyDescent="0.25">
      <c r="A7" s="42"/>
      <c r="B7" s="42"/>
      <c r="C7" s="58"/>
      <c r="D7" s="57"/>
      <c r="E7" s="42"/>
      <c r="F7" s="12"/>
    </row>
    <row r="8" spans="1:7" x14ac:dyDescent="0.25">
      <c r="A8" s="42"/>
      <c r="B8" s="42"/>
      <c r="C8" s="58"/>
      <c r="D8" s="57"/>
      <c r="E8" s="42"/>
      <c r="F8" s="12"/>
    </row>
    <row r="9" spans="1:7" x14ac:dyDescent="0.25">
      <c r="A9" s="42"/>
      <c r="B9" s="42"/>
      <c r="C9" s="58"/>
      <c r="D9" s="57"/>
      <c r="E9" s="42"/>
      <c r="F9" s="12"/>
    </row>
    <row r="10" spans="1:7" x14ac:dyDescent="0.25">
      <c r="A10" s="42"/>
      <c r="B10" s="42"/>
      <c r="C10" s="58"/>
      <c r="D10" s="57"/>
      <c r="E10" s="42"/>
      <c r="F10" s="12"/>
    </row>
    <row r="11" spans="1:7" x14ac:dyDescent="0.25">
      <c r="A11" s="42"/>
      <c r="B11" s="42"/>
      <c r="C11" s="58"/>
      <c r="D11" s="57"/>
      <c r="E11" s="42"/>
      <c r="F11" s="12"/>
    </row>
    <row r="12" spans="1:7" x14ac:dyDescent="0.25">
      <c r="A12" s="42"/>
      <c r="B12" s="42"/>
      <c r="C12" s="58"/>
      <c r="D12" s="57"/>
      <c r="E12" s="42"/>
      <c r="F12" s="12"/>
    </row>
    <row r="13" spans="1:7" x14ac:dyDescent="0.25">
      <c r="A13" s="42"/>
      <c r="B13" s="42"/>
      <c r="C13" s="58"/>
      <c r="D13" s="57"/>
      <c r="E13" s="42"/>
      <c r="F13" s="12"/>
    </row>
    <row r="14" spans="1:7" x14ac:dyDescent="0.25">
      <c r="A14" s="42"/>
      <c r="B14" s="42"/>
      <c r="C14" s="58"/>
      <c r="D14" s="57"/>
      <c r="E14" s="42"/>
      <c r="F14" s="12"/>
    </row>
    <row r="15" spans="1:7" x14ac:dyDescent="0.25">
      <c r="A15" s="42"/>
      <c r="B15" s="42"/>
      <c r="C15" s="58"/>
      <c r="D15" s="57"/>
      <c r="E15" s="42"/>
      <c r="F15" s="12"/>
    </row>
    <row r="16" spans="1:7" x14ac:dyDescent="0.25">
      <c r="A16" s="42"/>
      <c r="B16" s="42"/>
      <c r="C16" s="58"/>
      <c r="D16" s="57"/>
      <c r="E16" s="42"/>
      <c r="F16" s="12"/>
    </row>
    <row r="17" spans="1:6" x14ac:dyDescent="0.25">
      <c r="A17" s="42"/>
      <c r="B17" s="42"/>
      <c r="C17" s="58"/>
      <c r="D17" s="57"/>
      <c r="E17" s="42"/>
      <c r="F17" s="12"/>
    </row>
    <row r="18" spans="1:6" x14ac:dyDescent="0.25">
      <c r="A18" s="42"/>
      <c r="B18" s="42"/>
      <c r="C18" s="58"/>
      <c r="D18" s="42"/>
      <c r="E18" s="42"/>
      <c r="F18" s="12"/>
    </row>
    <row r="19" spans="1:6" x14ac:dyDescent="0.25">
      <c r="A19" s="42"/>
      <c r="B19" s="42"/>
      <c r="C19" s="58"/>
      <c r="D19" s="42"/>
      <c r="E19" s="42"/>
      <c r="F19" s="12"/>
    </row>
    <row r="20" spans="1:6" x14ac:dyDescent="0.25">
      <c r="A20" s="42"/>
      <c r="B20" s="42"/>
      <c r="C20" s="58"/>
      <c r="D20" s="42"/>
      <c r="E20" s="42"/>
      <c r="F20" s="12"/>
    </row>
    <row r="21" spans="1:6" x14ac:dyDescent="0.25">
      <c r="A21" s="42"/>
      <c r="B21" s="42"/>
      <c r="C21" s="58"/>
      <c r="D21" s="42"/>
      <c r="E21" s="42"/>
      <c r="F21" s="12"/>
    </row>
    <row r="22" spans="1:6" x14ac:dyDescent="0.25">
      <c r="A22" s="42"/>
      <c r="B22" s="42"/>
      <c r="C22" s="58"/>
      <c r="D22" s="42"/>
      <c r="E22" s="42"/>
      <c r="F22" s="12"/>
    </row>
    <row r="23" spans="1:6" x14ac:dyDescent="0.25">
      <c r="A23" s="42"/>
      <c r="B23" s="42"/>
      <c r="C23" s="58"/>
      <c r="D23" s="42"/>
      <c r="E23" s="42"/>
      <c r="F23" s="12"/>
    </row>
    <row r="24" spans="1:6" x14ac:dyDescent="0.25">
      <c r="A24" s="42"/>
      <c r="B24" s="42"/>
      <c r="C24" s="58"/>
      <c r="D24" s="42"/>
      <c r="E24" s="42"/>
      <c r="F24" s="12"/>
    </row>
    <row r="25" spans="1:6" x14ac:dyDescent="0.25">
      <c r="A25" s="42"/>
      <c r="B25" s="42"/>
      <c r="C25" s="58"/>
      <c r="D25" s="42"/>
      <c r="E25" s="42"/>
      <c r="F25" s="12"/>
    </row>
    <row r="26" spans="1:6" x14ac:dyDescent="0.25">
      <c r="A26" s="42"/>
      <c r="B26" s="42"/>
      <c r="C26" s="58"/>
      <c r="D26" s="42"/>
      <c r="E26" s="42"/>
      <c r="F26" s="12"/>
    </row>
    <row r="27" spans="1:6" x14ac:dyDescent="0.25">
      <c r="A27" s="42"/>
      <c r="B27" s="42"/>
      <c r="C27" s="58"/>
      <c r="D27" s="42"/>
      <c r="E27" s="42"/>
      <c r="F27" s="12"/>
    </row>
    <row r="28" spans="1:6" x14ac:dyDescent="0.25">
      <c r="A28" s="42"/>
      <c r="B28" s="42"/>
      <c r="C28" s="58"/>
      <c r="D28" s="42"/>
      <c r="E28" s="42"/>
      <c r="F28" s="12"/>
    </row>
    <row r="29" spans="1:6" x14ac:dyDescent="0.25">
      <c r="A29" s="42"/>
      <c r="B29" s="42"/>
      <c r="C29" s="58"/>
      <c r="D29" s="42"/>
      <c r="E29" s="42"/>
      <c r="F29" s="12"/>
    </row>
    <row r="30" spans="1:6" x14ac:dyDescent="0.25">
      <c r="A30" s="42"/>
      <c r="B30" s="42"/>
      <c r="C30" s="58"/>
      <c r="D30" s="42"/>
      <c r="E30" s="42"/>
      <c r="F30" s="12"/>
    </row>
    <row r="31" spans="1:6" x14ac:dyDescent="0.25">
      <c r="A31" s="42"/>
      <c r="B31" s="42"/>
      <c r="C31" s="58"/>
      <c r="D31" s="42"/>
      <c r="E31" s="42"/>
      <c r="F31" s="12"/>
    </row>
    <row r="32" spans="1:6" x14ac:dyDescent="0.25">
      <c r="A32" s="42"/>
      <c r="B32" s="42"/>
      <c r="C32" s="58"/>
      <c r="D32" s="42"/>
      <c r="E32" s="42"/>
      <c r="F32" s="12"/>
    </row>
    <row r="33" spans="1:6" x14ac:dyDescent="0.25">
      <c r="A33" s="42"/>
      <c r="B33" s="42"/>
      <c r="C33" s="58"/>
      <c r="D33" s="42"/>
      <c r="E33" s="42"/>
      <c r="F33" s="12"/>
    </row>
    <row r="34" spans="1:6" x14ac:dyDescent="0.25">
      <c r="A34" s="42"/>
      <c r="B34" s="42"/>
      <c r="C34" s="58"/>
      <c r="D34" s="42"/>
      <c r="E34" s="42"/>
      <c r="F34" s="12"/>
    </row>
    <row r="35" spans="1:6" x14ac:dyDescent="0.25">
      <c r="A35" s="42"/>
      <c r="B35" s="42"/>
      <c r="C35" s="58"/>
      <c r="D35" s="42"/>
      <c r="E35" s="42"/>
      <c r="F35" s="12"/>
    </row>
    <row r="36" spans="1:6" x14ac:dyDescent="0.25">
      <c r="A36" s="42"/>
      <c r="B36" s="42"/>
      <c r="C36" s="58"/>
      <c r="D36" s="42"/>
      <c r="E36" s="42"/>
      <c r="F36" s="12"/>
    </row>
    <row r="37" spans="1:6" x14ac:dyDescent="0.25">
      <c r="A37" s="42"/>
      <c r="B37" s="42"/>
      <c r="C37" s="58"/>
      <c r="D37" s="42"/>
      <c r="E37" s="42"/>
      <c r="F37" s="12"/>
    </row>
    <row r="38" spans="1:6" x14ac:dyDescent="0.25">
      <c r="A38" s="42"/>
      <c r="B38" s="42"/>
      <c r="C38" s="58"/>
      <c r="D38" s="42"/>
      <c r="E38" s="42"/>
      <c r="F38" s="12"/>
    </row>
    <row r="39" spans="1:6" x14ac:dyDescent="0.25">
      <c r="A39" s="42"/>
      <c r="B39" s="42"/>
      <c r="C39" s="58"/>
      <c r="D39" s="42"/>
      <c r="E39" s="42"/>
      <c r="F39" s="12"/>
    </row>
    <row r="40" spans="1:6" x14ac:dyDescent="0.25">
      <c r="A40" s="42"/>
      <c r="B40" s="42"/>
      <c r="C40" s="58"/>
      <c r="D40" s="42"/>
      <c r="E40" s="42"/>
      <c r="F40" s="12"/>
    </row>
    <row r="41" spans="1:6" x14ac:dyDescent="0.25">
      <c r="A41" s="42"/>
      <c r="B41" s="42"/>
      <c r="C41" s="58"/>
      <c r="D41" s="42"/>
      <c r="E41" s="42"/>
      <c r="F41" s="12"/>
    </row>
    <row r="42" spans="1:6" x14ac:dyDescent="0.25">
      <c r="A42" s="42"/>
      <c r="B42" s="42"/>
      <c r="C42" s="58"/>
      <c r="D42" s="42"/>
      <c r="E42" s="42"/>
      <c r="F42" s="12"/>
    </row>
    <row r="43" spans="1:6" x14ac:dyDescent="0.25">
      <c r="A43" s="42"/>
      <c r="B43" s="42"/>
      <c r="C43" s="58"/>
      <c r="D43" s="42"/>
      <c r="E43" s="42"/>
      <c r="F43" s="12"/>
    </row>
    <row r="44" spans="1:6" x14ac:dyDescent="0.25">
      <c r="A44" s="42"/>
      <c r="B44" s="42"/>
      <c r="C44" s="58"/>
      <c r="D44" s="42"/>
      <c r="E44" s="42"/>
      <c r="F44" s="12"/>
    </row>
    <row r="45" spans="1:6" x14ac:dyDescent="0.25">
      <c r="A45" s="42"/>
      <c r="B45" s="42"/>
      <c r="C45" s="58"/>
      <c r="D45" s="42"/>
      <c r="E45" s="42"/>
      <c r="F45" s="12"/>
    </row>
    <row r="46" spans="1:6" x14ac:dyDescent="0.25">
      <c r="A46" s="42"/>
      <c r="B46" s="42"/>
      <c r="C46" s="58"/>
      <c r="D46" s="42"/>
      <c r="E46" s="42"/>
      <c r="F46" s="12"/>
    </row>
    <row r="47" spans="1:6" x14ac:dyDescent="0.25">
      <c r="A47" s="42"/>
      <c r="B47" s="42"/>
      <c r="C47" s="58"/>
      <c r="D47" s="42"/>
      <c r="E47" s="42"/>
      <c r="F47" s="12"/>
    </row>
    <row r="48" spans="1:6" x14ac:dyDescent="0.25">
      <c r="A48" s="42"/>
      <c r="B48" s="42"/>
      <c r="C48" s="58"/>
      <c r="D48" s="42"/>
      <c r="E48" s="42"/>
      <c r="F48" s="12"/>
    </row>
    <row r="49" spans="1:6" x14ac:dyDescent="0.25">
      <c r="A49" s="42"/>
      <c r="B49" s="42"/>
      <c r="C49" s="58"/>
      <c r="D49" s="42"/>
      <c r="E49" s="42"/>
      <c r="F49" s="12"/>
    </row>
    <row r="50" spans="1:6" x14ac:dyDescent="0.25">
      <c r="A50" s="42"/>
      <c r="B50" s="42"/>
      <c r="C50" s="58"/>
      <c r="D50" s="42"/>
      <c r="E50" s="42"/>
      <c r="F50" s="12"/>
    </row>
    <row r="51" spans="1:6" x14ac:dyDescent="0.25">
      <c r="A51" s="42"/>
      <c r="B51" s="42"/>
      <c r="C51" s="58"/>
      <c r="D51" s="42"/>
      <c r="E51" s="42"/>
      <c r="F51" s="12"/>
    </row>
    <row r="52" spans="1:6" x14ac:dyDescent="0.25">
      <c r="A52" s="42"/>
      <c r="B52" s="42"/>
      <c r="C52" s="58"/>
      <c r="D52" s="42"/>
      <c r="E52" s="42"/>
      <c r="F52" s="12"/>
    </row>
    <row r="53" spans="1:6" x14ac:dyDescent="0.25">
      <c r="A53" s="42"/>
      <c r="B53" s="42"/>
      <c r="C53" s="58"/>
      <c r="D53" s="42"/>
      <c r="E53" s="42"/>
      <c r="F53" s="12"/>
    </row>
    <row r="54" spans="1:6" x14ac:dyDescent="0.25">
      <c r="A54" s="42"/>
      <c r="B54" s="42"/>
      <c r="C54" s="58"/>
      <c r="D54" s="42"/>
      <c r="E54" s="42"/>
      <c r="F54" s="12"/>
    </row>
    <row r="55" spans="1:6" x14ac:dyDescent="0.25">
      <c r="A55" s="42"/>
      <c r="B55" s="42"/>
      <c r="C55" s="58"/>
      <c r="D55" s="42"/>
      <c r="E55" s="42"/>
      <c r="F55" s="12"/>
    </row>
    <row r="56" spans="1:6" x14ac:dyDescent="0.25">
      <c r="A56" s="42"/>
      <c r="B56" s="42"/>
      <c r="C56" s="58"/>
      <c r="D56" s="42"/>
      <c r="E56" s="42"/>
      <c r="F56" s="12"/>
    </row>
    <row r="57" spans="1:6" x14ac:dyDescent="0.25">
      <c r="A57" s="42"/>
      <c r="B57" s="42"/>
      <c r="C57" s="58"/>
      <c r="D57" s="42"/>
      <c r="E57" s="42"/>
      <c r="F57" s="12"/>
    </row>
    <row r="58" spans="1:6" x14ac:dyDescent="0.25">
      <c r="A58" s="42"/>
      <c r="B58" s="42"/>
      <c r="C58" s="58"/>
      <c r="D58" s="42"/>
      <c r="E58" s="42"/>
      <c r="F58" s="12"/>
    </row>
    <row r="59" spans="1:6" x14ac:dyDescent="0.25">
      <c r="A59" s="42"/>
      <c r="B59" s="42"/>
      <c r="C59" s="58"/>
      <c r="D59" s="42"/>
      <c r="E59" s="42"/>
      <c r="F59" s="12"/>
    </row>
    <row r="60" spans="1:6" x14ac:dyDescent="0.25">
      <c r="A60" s="42"/>
      <c r="B60" s="42"/>
      <c r="C60" s="58"/>
      <c r="D60" s="42"/>
      <c r="E60" s="42"/>
      <c r="F60" s="12"/>
    </row>
    <row r="61" spans="1:6" x14ac:dyDescent="0.25">
      <c r="A61" s="42"/>
      <c r="B61" s="42"/>
      <c r="C61" s="58"/>
      <c r="D61" s="42"/>
      <c r="E61" s="42"/>
      <c r="F61" s="12"/>
    </row>
    <row r="62" spans="1:6" x14ac:dyDescent="0.25">
      <c r="A62" s="42"/>
      <c r="B62" s="42"/>
      <c r="C62" s="58"/>
      <c r="D62" s="42"/>
      <c r="E62" s="42"/>
      <c r="F62" s="12"/>
    </row>
    <row r="63" spans="1:6" x14ac:dyDescent="0.25">
      <c r="A63" s="42"/>
      <c r="B63" s="42"/>
      <c r="C63" s="58"/>
      <c r="D63" s="42"/>
      <c r="E63" s="42"/>
      <c r="F63" s="12"/>
    </row>
    <row r="64" spans="1:6" x14ac:dyDescent="0.25">
      <c r="A64" s="42"/>
      <c r="B64" s="42"/>
      <c r="C64" s="58"/>
      <c r="D64" s="42"/>
      <c r="E64" s="42"/>
      <c r="F64" s="12"/>
    </row>
    <row r="65" spans="1:6" x14ac:dyDescent="0.25">
      <c r="A65" s="42"/>
      <c r="B65" s="42"/>
      <c r="C65" s="58"/>
      <c r="D65" s="42"/>
      <c r="E65" s="42"/>
      <c r="F65" s="12"/>
    </row>
    <row r="66" spans="1:6" x14ac:dyDescent="0.25">
      <c r="A66" s="42"/>
      <c r="B66" s="42"/>
      <c r="C66" s="58"/>
      <c r="D66" s="42"/>
      <c r="E66" s="42"/>
      <c r="F66" s="12"/>
    </row>
    <row r="67" spans="1:6" x14ac:dyDescent="0.25">
      <c r="A67" s="42"/>
      <c r="B67" s="42"/>
      <c r="C67" s="58"/>
      <c r="D67" s="42"/>
      <c r="E67" s="42"/>
      <c r="F67" s="12"/>
    </row>
    <row r="68" spans="1:6" x14ac:dyDescent="0.25">
      <c r="A68" s="42"/>
      <c r="B68" s="42"/>
      <c r="C68" s="58"/>
      <c r="D68" s="42"/>
      <c r="E68" s="42"/>
      <c r="F68" s="12"/>
    </row>
    <row r="69" spans="1:6" x14ac:dyDescent="0.25">
      <c r="A69" s="42"/>
      <c r="B69" s="42"/>
      <c r="C69" s="58"/>
      <c r="D69" s="42"/>
      <c r="E69" s="42"/>
      <c r="F69" s="12"/>
    </row>
    <row r="70" spans="1:6" x14ac:dyDescent="0.25">
      <c r="A70" s="42"/>
      <c r="B70" s="42"/>
      <c r="C70" s="58"/>
      <c r="D70" s="42"/>
      <c r="E70" s="42"/>
      <c r="F70" s="12"/>
    </row>
    <row r="71" spans="1:6" x14ac:dyDescent="0.25">
      <c r="A71" s="42"/>
      <c r="B71" s="42"/>
      <c r="C71" s="58"/>
      <c r="D71" s="42"/>
      <c r="E71" s="42"/>
      <c r="F71" s="12"/>
    </row>
    <row r="72" spans="1:6" x14ac:dyDescent="0.25">
      <c r="A72" s="42"/>
      <c r="B72" s="42"/>
      <c r="C72" s="58"/>
      <c r="D72" s="42"/>
      <c r="E72" s="42"/>
      <c r="F72" s="12"/>
    </row>
    <row r="73" spans="1:6" x14ac:dyDescent="0.25">
      <c r="A73" s="42"/>
      <c r="B73" s="42"/>
      <c r="C73" s="58"/>
      <c r="D73" s="42"/>
      <c r="E73" s="42"/>
      <c r="F73" s="12"/>
    </row>
    <row r="74" spans="1:6" x14ac:dyDescent="0.25">
      <c r="A74" s="42"/>
      <c r="B74" s="42"/>
      <c r="C74" s="58"/>
      <c r="D74" s="42"/>
      <c r="E74" s="42"/>
      <c r="F74" s="12"/>
    </row>
    <row r="75" spans="1:6" x14ac:dyDescent="0.25">
      <c r="A75" s="42"/>
      <c r="B75" s="42"/>
      <c r="C75" s="58"/>
      <c r="D75" s="42"/>
      <c r="E75" s="42"/>
      <c r="F75" s="12"/>
    </row>
    <row r="76" spans="1:6" x14ac:dyDescent="0.25">
      <c r="A76" s="42"/>
      <c r="B76" s="42"/>
      <c r="C76" s="58"/>
      <c r="D76" s="42"/>
      <c r="E76" s="42"/>
      <c r="F76" s="12"/>
    </row>
    <row r="77" spans="1:6" x14ac:dyDescent="0.25">
      <c r="A77" s="42"/>
      <c r="B77" s="42"/>
      <c r="C77" s="58"/>
      <c r="D77" s="42"/>
      <c r="E77" s="42"/>
      <c r="F77" s="12"/>
    </row>
    <row r="78" spans="1:6" x14ac:dyDescent="0.25">
      <c r="A78" s="42"/>
      <c r="B78" s="42"/>
      <c r="C78" s="58"/>
      <c r="D78" s="42"/>
      <c r="E78" s="42"/>
      <c r="F78" s="12"/>
    </row>
    <row r="79" spans="1:6" x14ac:dyDescent="0.25">
      <c r="A79" s="42"/>
      <c r="B79" s="42"/>
      <c r="C79" s="58"/>
      <c r="D79" s="42"/>
      <c r="E79" s="42"/>
      <c r="F79" s="12"/>
    </row>
    <row r="80" spans="1:6" x14ac:dyDescent="0.25">
      <c r="A80" s="42"/>
      <c r="B80" s="42"/>
      <c r="C80" s="58"/>
      <c r="D80" s="42"/>
      <c r="E80" s="42"/>
      <c r="F80" s="12"/>
    </row>
    <row r="81" spans="1:6" x14ac:dyDescent="0.25">
      <c r="A81" s="42"/>
      <c r="B81" s="42"/>
      <c r="C81" s="58"/>
      <c r="D81" s="42"/>
      <c r="E81" s="42"/>
      <c r="F81" s="12"/>
    </row>
    <row r="82" spans="1:6" x14ac:dyDescent="0.25">
      <c r="A82" s="42"/>
      <c r="B82" s="42"/>
      <c r="C82" s="58"/>
      <c r="D82" s="42"/>
      <c r="E82" s="42"/>
      <c r="F82" s="12"/>
    </row>
    <row r="83" spans="1:6" x14ac:dyDescent="0.25">
      <c r="A83" s="42"/>
      <c r="B83" s="42"/>
      <c r="C83" s="58"/>
      <c r="D83" s="42"/>
      <c r="E83" s="42"/>
      <c r="F83" s="12"/>
    </row>
    <row r="84" spans="1:6" x14ac:dyDescent="0.25">
      <c r="A84" s="42"/>
      <c r="B84" s="42"/>
      <c r="C84" s="58"/>
      <c r="D84" s="42"/>
      <c r="E84" s="42"/>
      <c r="F84" s="12"/>
    </row>
    <row r="85" spans="1:6" x14ac:dyDescent="0.25">
      <c r="A85" s="42"/>
      <c r="B85" s="42"/>
      <c r="C85" s="58"/>
      <c r="D85" s="42"/>
      <c r="E85" s="42"/>
      <c r="F85" s="12"/>
    </row>
    <row r="86" spans="1:6" x14ac:dyDescent="0.25">
      <c r="A86" s="42"/>
      <c r="B86" s="42"/>
      <c r="C86" s="58"/>
      <c r="D86" s="42"/>
      <c r="E86" s="42"/>
      <c r="F86" s="12"/>
    </row>
    <row r="87" spans="1:6" x14ac:dyDescent="0.25">
      <c r="A87" s="42"/>
      <c r="B87" s="42"/>
      <c r="C87" s="58"/>
      <c r="D87" s="42"/>
      <c r="E87" s="42"/>
      <c r="F87" s="12"/>
    </row>
    <row r="88" spans="1:6" x14ac:dyDescent="0.25">
      <c r="A88" s="42"/>
      <c r="B88" s="42"/>
      <c r="C88" s="58"/>
      <c r="D88" s="42"/>
      <c r="E88" s="42"/>
      <c r="F88" s="12"/>
    </row>
    <row r="89" spans="1:6" x14ac:dyDescent="0.25">
      <c r="A89" s="42"/>
      <c r="B89" s="42"/>
      <c r="C89" s="58"/>
      <c r="D89" s="42"/>
      <c r="E89" s="42"/>
      <c r="F89" s="12"/>
    </row>
    <row r="90" spans="1:6" x14ac:dyDescent="0.25">
      <c r="A90" s="42"/>
      <c r="B90" s="42"/>
      <c r="C90" s="58"/>
      <c r="D90" s="42"/>
      <c r="E90" s="42"/>
      <c r="F90" s="12"/>
    </row>
    <row r="91" spans="1:6" x14ac:dyDescent="0.25">
      <c r="A91" s="42"/>
      <c r="B91" s="42"/>
      <c r="C91" s="58"/>
      <c r="D91" s="42"/>
      <c r="E91" s="42"/>
      <c r="F91" s="12"/>
    </row>
    <row r="92" spans="1:6" x14ac:dyDescent="0.25">
      <c r="A92" s="42"/>
      <c r="B92" s="42"/>
      <c r="C92" s="58"/>
      <c r="D92" s="42"/>
      <c r="E92" s="42"/>
      <c r="F92" s="12"/>
    </row>
    <row r="93" spans="1:6" x14ac:dyDescent="0.25">
      <c r="A93" s="42"/>
      <c r="B93" s="42"/>
      <c r="C93" s="58"/>
      <c r="D93" s="42"/>
      <c r="E93" s="42"/>
      <c r="F93" s="12"/>
    </row>
    <row r="94" spans="1:6" x14ac:dyDescent="0.25">
      <c r="A94" s="42"/>
      <c r="B94" s="42"/>
      <c r="C94" s="58"/>
      <c r="D94" s="42"/>
      <c r="E94" s="42"/>
      <c r="F94" s="12"/>
    </row>
    <row r="95" spans="1:6" x14ac:dyDescent="0.25">
      <c r="A95" s="42"/>
      <c r="B95" s="42"/>
      <c r="C95" s="58"/>
      <c r="D95" s="42"/>
      <c r="E95" s="42"/>
      <c r="F95" s="12"/>
    </row>
    <row r="96" spans="1:6" x14ac:dyDescent="0.25">
      <c r="A96" s="42"/>
      <c r="B96" s="42"/>
      <c r="C96" s="58"/>
      <c r="D96" s="42"/>
      <c r="E96" s="42"/>
      <c r="F96" s="12"/>
    </row>
    <row r="97" spans="1:7" x14ac:dyDescent="0.25">
      <c r="A97" s="42"/>
      <c r="B97" s="42"/>
      <c r="C97" s="58"/>
      <c r="D97" s="42"/>
      <c r="E97" s="42"/>
      <c r="F97" s="61"/>
    </row>
    <row r="98" spans="1:7" x14ac:dyDescent="0.25">
      <c r="A98" s="42"/>
      <c r="B98" s="42"/>
      <c r="C98" s="58"/>
      <c r="D98" s="58"/>
      <c r="E98" s="42"/>
      <c r="F98" s="61"/>
      <c r="G98" s="12"/>
    </row>
    <row r="99" spans="1:7" x14ac:dyDescent="0.25">
      <c r="A99" s="42"/>
      <c r="B99" s="42"/>
      <c r="C99" s="58"/>
      <c r="D99" s="58"/>
      <c r="E99" s="42"/>
      <c r="F99" s="61"/>
      <c r="G99" s="12"/>
    </row>
    <row r="100" spans="1:7" x14ac:dyDescent="0.25">
      <c r="A100" s="42"/>
      <c r="B100" s="42"/>
      <c r="C100" s="58"/>
      <c r="D100" s="58"/>
      <c r="E100" s="42"/>
      <c r="F100" s="61"/>
      <c r="G100" s="12"/>
    </row>
    <row r="101" spans="1:7" x14ac:dyDescent="0.25">
      <c r="A101" s="42"/>
      <c r="B101" s="42"/>
      <c r="C101" s="58"/>
      <c r="D101" s="58"/>
      <c r="E101" s="42"/>
      <c r="F101" s="61"/>
      <c r="G101" s="12"/>
    </row>
    <row r="102" spans="1:7" x14ac:dyDescent="0.25">
      <c r="A102" s="42"/>
      <c r="B102" s="42"/>
      <c r="C102" s="58"/>
      <c r="D102" s="58"/>
      <c r="E102" s="42"/>
      <c r="F102" s="61"/>
      <c r="G102" s="12"/>
    </row>
    <row r="103" spans="1:7" x14ac:dyDescent="0.25">
      <c r="A103" s="42"/>
      <c r="B103" s="42"/>
      <c r="C103" s="58"/>
      <c r="D103" s="58"/>
      <c r="E103" s="42"/>
      <c r="F103" s="61"/>
      <c r="G103" s="12"/>
    </row>
    <row r="104" spans="1:7" x14ac:dyDescent="0.25">
      <c r="A104" s="42"/>
      <c r="B104" s="42"/>
      <c r="C104" s="58"/>
      <c r="D104" s="58"/>
      <c r="E104" s="42"/>
      <c r="F104" s="61"/>
      <c r="G104" s="12"/>
    </row>
    <row r="105" spans="1:7" x14ac:dyDescent="0.25">
      <c r="A105" s="42"/>
      <c r="B105" s="42"/>
      <c r="C105" s="58"/>
      <c r="D105" s="58"/>
      <c r="E105" s="42"/>
      <c r="F105" s="61"/>
      <c r="G105" s="12"/>
    </row>
    <row r="106" spans="1:7" x14ac:dyDescent="0.25">
      <c r="A106" s="42"/>
      <c r="B106" s="42"/>
      <c r="C106" s="58"/>
      <c r="D106" s="58"/>
      <c r="E106" s="42"/>
      <c r="F106" s="61"/>
      <c r="G106" s="12"/>
    </row>
    <row r="107" spans="1:7" x14ac:dyDescent="0.25">
      <c r="A107" s="42"/>
      <c r="B107" s="42"/>
      <c r="C107" s="58"/>
      <c r="D107" s="58"/>
      <c r="E107" s="42"/>
      <c r="F107" s="61"/>
      <c r="G107" s="12"/>
    </row>
    <row r="108" spans="1:7" x14ac:dyDescent="0.25">
      <c r="A108" s="42"/>
      <c r="B108" s="42"/>
      <c r="C108" s="58"/>
      <c r="D108" s="58"/>
      <c r="E108" s="42"/>
      <c r="F108" s="61"/>
      <c r="G108" s="12"/>
    </row>
    <row r="109" spans="1:7" x14ac:dyDescent="0.25">
      <c r="A109" s="42"/>
      <c r="B109" s="42"/>
      <c r="C109" s="58"/>
      <c r="D109" s="58"/>
      <c r="E109" s="42"/>
      <c r="F109" s="61"/>
      <c r="G109" s="12"/>
    </row>
    <row r="110" spans="1:7" x14ac:dyDescent="0.25">
      <c r="A110" s="15"/>
      <c r="B110" s="15"/>
      <c r="C110" s="15"/>
      <c r="D110" s="58"/>
      <c r="E110" s="15"/>
      <c r="F110" s="62"/>
    </row>
    <row r="111" spans="1:7" x14ac:dyDescent="0.25">
      <c r="A111" s="15"/>
      <c r="B111" s="15"/>
      <c r="C111" s="15"/>
      <c r="D111" s="58"/>
      <c r="E111" s="15"/>
      <c r="F111" s="62"/>
    </row>
    <row r="112" spans="1:7" x14ac:dyDescent="0.25">
      <c r="F112" s="62"/>
    </row>
    <row r="113" spans="6:6" x14ac:dyDescent="0.25">
      <c r="F113" s="62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  <vt:lpstr>заявл.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2021-02-03T03:23:08Z</cp:lastPrinted>
  <dcterms:created xsi:type="dcterms:W3CDTF">2011-07-25T05:21:17Z</dcterms:created>
  <dcterms:modified xsi:type="dcterms:W3CDTF">2022-01-24T01:48:04Z</dcterms:modified>
</cp:coreProperties>
</file>