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69" i="2" l="1"/>
  <c r="C69" i="2"/>
  <c r="D57" i="1"/>
  <c r="C57" i="1"/>
  <c r="D63" i="2" l="1"/>
  <c r="C63" i="2"/>
  <c r="D53" i="1"/>
  <c r="C53" i="1"/>
  <c r="D14" i="3" l="1"/>
  <c r="C14" i="3"/>
  <c r="D26" i="6"/>
  <c r="D56" i="2"/>
  <c r="C56" i="2"/>
  <c r="D49" i="1"/>
  <c r="C49" i="1"/>
  <c r="D24" i="6" l="1"/>
  <c r="D51" i="2"/>
  <c r="C51" i="2"/>
  <c r="D43" i="1"/>
  <c r="C43" i="1"/>
  <c r="D8" i="9" l="1"/>
  <c r="D12" i="9" s="1"/>
  <c r="C12" i="9"/>
  <c r="I18" i="5"/>
  <c r="D12" i="3" l="1"/>
  <c r="D46" i="2"/>
  <c r="C46" i="2"/>
  <c r="D39" i="1"/>
  <c r="C39" i="1"/>
  <c r="D10" i="3" l="1"/>
  <c r="D40" i="2"/>
  <c r="C40" i="2"/>
  <c r="D35" i="1"/>
  <c r="C35" i="1"/>
  <c r="D10" i="4" l="1"/>
  <c r="D22" i="6"/>
  <c r="C22" i="6"/>
  <c r="D36" i="2"/>
  <c r="C36" i="2"/>
  <c r="D31" i="1"/>
  <c r="C31" i="1"/>
  <c r="D6" i="9" l="1"/>
  <c r="D17" i="6"/>
  <c r="D32" i="2"/>
  <c r="C32" i="2"/>
  <c r="D22" i="1"/>
  <c r="D27" i="1"/>
  <c r="C27" i="1"/>
  <c r="D8" i="4" l="1"/>
  <c r="C8" i="4"/>
  <c r="D15" i="6"/>
  <c r="D28" i="2"/>
  <c r="C28" i="2"/>
  <c r="C22" i="1"/>
  <c r="D8" i="5"/>
  <c r="D8" i="3" l="1"/>
  <c r="C13" i="6"/>
  <c r="C24" i="2"/>
  <c r="C17" i="1"/>
  <c r="D6" i="6" l="1"/>
  <c r="D8" i="6" s="1"/>
  <c r="D13" i="6" s="1"/>
  <c r="C16" i="2"/>
  <c r="C12" i="1"/>
  <c r="D12" i="1" s="1"/>
  <c r="D17" i="1" s="1"/>
  <c r="C8" i="2" l="1"/>
  <c r="D8" i="2" s="1"/>
  <c r="D16" i="2" s="1"/>
  <c r="D24" i="2" s="1"/>
  <c r="B10" i="5"/>
  <c r="C8" i="1" l="1"/>
  <c r="N15" i="5"/>
  <c r="N16" i="5"/>
  <c r="N17" i="5"/>
  <c r="N18" i="5"/>
  <c r="N14" i="5" l="1"/>
  <c r="M4" i="5" l="1"/>
  <c r="L4" i="5"/>
  <c r="K4" i="5"/>
  <c r="J4" i="5"/>
  <c r="I4" i="5"/>
  <c r="H4" i="5"/>
  <c r="G4" i="5"/>
  <c r="F4" i="5"/>
  <c r="E4" i="5"/>
  <c r="D4" i="5"/>
  <c r="C4" i="5"/>
  <c r="B4" i="5"/>
  <c r="N23" i="5"/>
  <c r="K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7" i="5"/>
  <c r="N12" i="5"/>
  <c r="N11" i="5"/>
  <c r="M8" i="5"/>
  <c r="L8" i="5"/>
  <c r="J8" i="5"/>
  <c r="I8" i="5"/>
  <c r="H8" i="5"/>
  <c r="G8" i="5"/>
  <c r="F8" i="5"/>
  <c r="E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D24" i="5" l="1"/>
  <c r="H24" i="5"/>
  <c r="K24" i="5"/>
  <c r="L24" i="5"/>
  <c r="B24" i="5"/>
  <c r="J24" i="5"/>
  <c r="G24" i="5"/>
  <c r="I24" i="5"/>
  <c r="M24" i="5"/>
  <c r="F24" i="5"/>
  <c r="E24" i="5"/>
  <c r="C24" i="5"/>
  <c r="N19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<sst xmlns="http://schemas.openxmlformats.org/spreadsheetml/2006/main" count="258" uniqueCount="123">
  <si>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</si>
  <si>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</si>
  <si>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</si>
  <si>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</si>
  <si>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</si>
  <si>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</si>
  <si>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</si>
  <si>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</si>
  <si>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</si>
  <si>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</si>
  <si>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</si>
  <si>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</si>
  <si>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</si>
  <si>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</si>
  <si>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</si>
  <si>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</si>
  <si>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</si>
  <si>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</si>
  <si>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</si>
  <si>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</si>
  <si>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</si>
  <si>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</si>
  <si>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</si>
  <si>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</si>
  <si>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</si>
  <si>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</si>
  <si>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</si>
  <si>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</si>
  <si>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</si>
  <si>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</si>
  <si>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</si>
  <si>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</si>
  <si>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</si>
  <si>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</si>
  <si>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</si>
  <si>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</si>
  <si>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</si>
  <si>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</si>
  <si>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</si>
  <si>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</si>
  <si>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</si>
  <si>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</si>
  <si>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</si>
  <si>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</si>
  <si>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</si>
  <si>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</si>
  <si>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</si>
  <si>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</si>
  <si>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</si>
  <si>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</si>
  <si>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</si>
  <si>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</si>
  <si>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</si>
  <si>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</si>
  <si>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</si>
  <si>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</si>
  <si>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</si>
  <si>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Техническое 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</si>
  <si>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</si>
  <si>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</si>
  <si>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</si>
  <si>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</si>
  <si>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</si>
  <si>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</si>
  <si>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</si>
  <si>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Замена светильников Онлайт</t>
  </si>
  <si>
    <t>Замена доводчика входной двери Подъезд №3</t>
  </si>
  <si>
    <t>Лицевой счёт 2021г</t>
  </si>
  <si>
    <t>Техническое обслуживание системы видеонаблюдения</t>
  </si>
  <si>
    <t>Итого за февраль</t>
  </si>
  <si>
    <t>Уборка снега с подъездных козырьков Подъезд №1,2,3</t>
  </si>
  <si>
    <t>Очистка кровли от снега Квартира №54,117</t>
  </si>
  <si>
    <t>Ремонт ливневой трубы Подъезд №2</t>
  </si>
  <si>
    <t>Очистка снега с крыши</t>
  </si>
  <si>
    <t>Замена светильника  Онлайт</t>
  </si>
  <si>
    <t>Ремонт ГВС в подвале</t>
  </si>
  <si>
    <t>Итого за март</t>
  </si>
  <si>
    <t xml:space="preserve">Март </t>
  </si>
  <si>
    <t>Очистка снега с крыши над квартирами №54,117,166</t>
  </si>
  <si>
    <t>Очистка кровли от снега Квартира №54,117,116</t>
  </si>
  <si>
    <t>Очистка снега с козырьков (февраль)</t>
  </si>
  <si>
    <t>Очистка подъездных козырьков от снега</t>
  </si>
  <si>
    <t>Замена светильника Онлайт Подъезд №2</t>
  </si>
  <si>
    <t>Замена контактора в ВРУ</t>
  </si>
  <si>
    <t>Замена лампочек в подъезде 5 шт</t>
  </si>
  <si>
    <t>Ремонт напольной плитки в Подъездах №1,2</t>
  </si>
  <si>
    <t>Ремонт стояка ГВС Квартира №171</t>
  </si>
  <si>
    <t>Итого за апрель</t>
  </si>
  <si>
    <t>Установка светильника онлайт Подъезд №1 4этаж</t>
  </si>
  <si>
    <t>Замена насоса отопления в ТУ</t>
  </si>
  <si>
    <t>Замена насоса ГВС</t>
  </si>
  <si>
    <t>Отключение отополения</t>
  </si>
  <si>
    <t>Итого за май</t>
  </si>
  <si>
    <t>Ревизия подъездного освещения. Замена лампочек. Подъезд №1,2,3</t>
  </si>
  <si>
    <t>Покраска бордюр</t>
  </si>
  <si>
    <t>Итого за июнь</t>
  </si>
  <si>
    <t>Замена светильников Онлайт 11 шт Подъезд №2</t>
  </si>
  <si>
    <t>Замена светильников Подъезд №1,3 4шт</t>
  </si>
  <si>
    <t>Замена светильников Онлайт 15 шт</t>
  </si>
  <si>
    <t>Стоимость циркуляционного насоса UNIPUMP UPF 65-100 300 установленного в апреле</t>
  </si>
  <si>
    <t>Скос травы на придомовой территории</t>
  </si>
  <si>
    <t>Итого за июль</t>
  </si>
  <si>
    <t>Частичный ремонт кровли и примыканий парапеда</t>
  </si>
  <si>
    <t>Итого за август</t>
  </si>
  <si>
    <t>Наращивание вентиляционной трубы на крыше</t>
  </si>
  <si>
    <t>Гермитизация примыкания короба вентиляционной и шахты лифты</t>
  </si>
  <si>
    <t>Частичный ремонт кровли вскрытие закатка бикростом. Демонтаж монтаж обшивки короба вентиляции</t>
  </si>
  <si>
    <t>Изготовление и установка ограждений (за июль)</t>
  </si>
  <si>
    <t>Итого за сентябрь</t>
  </si>
  <si>
    <t>Наклейки Вас обслуживает</t>
  </si>
  <si>
    <t>Технический осмотр подъездного освещения</t>
  </si>
  <si>
    <t>Замена фитинга на стояке отпления Квартира №62</t>
  </si>
  <si>
    <t xml:space="preserve">Запуск подъездного отопления </t>
  </si>
  <si>
    <t>Итого за октябрь</t>
  </si>
  <si>
    <t>Утепление квартирной стены пеноплексом</t>
  </si>
  <si>
    <t>Частичный ремонт фасада. Ремонт фасада</t>
  </si>
  <si>
    <t>Итого за ноябрь</t>
  </si>
  <si>
    <t>Частичный ремонт подъездов между этажами (замазка стен ротсгипсом)</t>
  </si>
  <si>
    <t>Ремонт кровли над подъездом №3</t>
  </si>
  <si>
    <t>Укладка противоскользящих ковриков в тамбурах</t>
  </si>
  <si>
    <t>Итого за декабрь</t>
  </si>
  <si>
    <t>Монтаж трубы вентиляционного короба и его закрепление</t>
  </si>
  <si>
    <t>Очистка козырькво от снега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</si>
</sst>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3" fillId="0" borderId="0" xfId="0" applyFont="1"/>
    <xf numFmtId="0" fontId="7" fillId="0" borderId="0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2" fontId="6" fillId="0" borderId="1" xfId="0" applyNumberFormat="1" applyFont="1" applyBorder="1"/>
    <xf numFmtId="0" fontId="1" fillId="0" borderId="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Fill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/>
    <xf numFmtId="0" fontId="9" fillId="0" borderId="2" xfId="0" applyFont="1" applyBorder="1"/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3" xfId="0" applyFont="1" applyBorder="1"/>
    <xf numFmtId="0" fontId="10" fillId="0" borderId="6" xfId="0" applyFont="1" applyBorder="1" applyAlignment="1">
      <alignment wrapText="1"/>
    </xf>
    <xf numFmtId="0" fontId="10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Fill="1" applyBorder="1"/>
    <xf numFmtId="0" fontId="10" fillId="0" borderId="0" xfId="0" applyFont="1"/>
    <xf numFmtId="0" fontId="12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6" workbookViewId="0">
      <selection activeCell="D58" sqref="D5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96" t="s">
        <v>62</v>
      </c>
      <c r="C1" s="96"/>
      <c r="D1" s="96"/>
      <c r="E1" s="7"/>
      <c r="F1" s="7"/>
      <c r="G1" s="7"/>
      <c r="H1" s="7"/>
    </row>
    <row r="2" spans="1:8" ht="15.75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28.9" customHeight="1" x14ac:dyDescent="0.25">
      <c r="A3" s="1"/>
      <c r="B3" s="95" t="s">
        <v>4</v>
      </c>
      <c r="C3" s="95"/>
      <c r="D3" s="9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1"/>
      <c r="B5" s="72" t="s">
        <v>2</v>
      </c>
      <c r="C5" s="71"/>
      <c r="D5" s="71"/>
      <c r="E5" s="1"/>
      <c r="F5" s="1"/>
      <c r="G5" s="1"/>
      <c r="H5" s="1"/>
    </row>
    <row r="6" spans="1:8" ht="30" x14ac:dyDescent="0.25">
      <c r="A6" s="73">
        <v>1</v>
      </c>
      <c r="B6" s="73" t="s">
        <v>57</v>
      </c>
      <c r="C6" s="73">
        <v>1223.92</v>
      </c>
      <c r="D6" s="73">
        <v>1223.92</v>
      </c>
      <c r="E6" s="6"/>
      <c r="F6" s="1"/>
    </row>
    <row r="7" spans="1:8" ht="60" x14ac:dyDescent="0.25">
      <c r="A7" s="73">
        <v>2</v>
      </c>
      <c r="B7" s="73" t="s">
        <v>63</v>
      </c>
      <c r="C7" s="73">
        <v>935</v>
      </c>
      <c r="D7" s="72"/>
      <c r="E7" s="6"/>
      <c r="F7" s="1"/>
    </row>
    <row r="8" spans="1:8" x14ac:dyDescent="0.25">
      <c r="A8" s="73"/>
      <c r="B8" s="72" t="s">
        <v>64</v>
      </c>
      <c r="C8" s="72">
        <f>SUM(C6:C7)</f>
        <v>2158.92</v>
      </c>
      <c r="D8" s="72">
        <v>2158.92</v>
      </c>
      <c r="E8" s="6"/>
      <c r="F8" s="1"/>
    </row>
    <row r="9" spans="1:8" x14ac:dyDescent="0.25">
      <c r="A9" s="73"/>
      <c r="B9" s="72" t="s">
        <v>5</v>
      </c>
      <c r="C9" s="73"/>
      <c r="D9" s="73"/>
      <c r="E9" s="6"/>
      <c r="F9" s="1"/>
    </row>
    <row r="10" spans="1:8" s="5" customFormat="1" ht="30" x14ac:dyDescent="0.25">
      <c r="A10" s="73">
        <v>1</v>
      </c>
      <c r="B10" s="73" t="s">
        <v>57</v>
      </c>
      <c r="C10" s="72">
        <v>1223.92</v>
      </c>
      <c r="D10" s="72"/>
      <c r="E10" s="11"/>
      <c r="F10" s="4"/>
    </row>
    <row r="11" spans="1:8" s="5" customFormat="1" ht="60" x14ac:dyDescent="0.25">
      <c r="A11" s="73">
        <v>2</v>
      </c>
      <c r="B11" s="73" t="s">
        <v>63</v>
      </c>
      <c r="C11" s="73">
        <v>935</v>
      </c>
      <c r="D11" s="72"/>
      <c r="E11" s="11"/>
      <c r="F11" s="4"/>
    </row>
    <row r="12" spans="1:8" s="5" customFormat="1" x14ac:dyDescent="0.25">
      <c r="A12" s="73"/>
      <c r="B12" s="72" t="s">
        <v>69</v>
      </c>
      <c r="C12" s="73">
        <f>SUM(C10:C11)</f>
        <v>2158.92</v>
      </c>
      <c r="D12" s="72">
        <f>C12+D8</f>
        <v>4317.84</v>
      </c>
      <c r="E12" s="4"/>
      <c r="F12" s="4"/>
    </row>
    <row r="13" spans="1:8" x14ac:dyDescent="0.25">
      <c r="A13" s="73"/>
      <c r="B13" s="72" t="s">
        <v>3</v>
      </c>
      <c r="C13" s="73"/>
      <c r="D13" s="72"/>
      <c r="E13" s="1"/>
      <c r="F13" s="1"/>
    </row>
    <row r="14" spans="1:8" ht="30" x14ac:dyDescent="0.25">
      <c r="A14" s="73">
        <v>1</v>
      </c>
      <c r="B14" s="73" t="s">
        <v>57</v>
      </c>
      <c r="C14" s="73">
        <v>1223.92</v>
      </c>
      <c r="D14" s="73"/>
      <c r="E14" s="1"/>
      <c r="F14" s="1"/>
    </row>
    <row r="15" spans="1:8" ht="60" x14ac:dyDescent="0.25">
      <c r="A15" s="73">
        <v>2</v>
      </c>
      <c r="B15" s="73" t="s">
        <v>63</v>
      </c>
      <c r="C15" s="73">
        <v>935</v>
      </c>
      <c r="D15" s="72"/>
      <c r="E15" s="1"/>
      <c r="F15" s="1"/>
    </row>
    <row r="16" spans="1:8" x14ac:dyDescent="0.25">
      <c r="A16" s="73">
        <v>3</v>
      </c>
      <c r="B16" s="73" t="s">
        <v>75</v>
      </c>
      <c r="C16" s="73">
        <v>2489</v>
      </c>
      <c r="D16" s="72"/>
      <c r="E16" s="1"/>
      <c r="F16" s="1"/>
    </row>
    <row r="17" spans="1:6" x14ac:dyDescent="0.25">
      <c r="A17" s="73"/>
      <c r="B17" s="72" t="s">
        <v>76</v>
      </c>
      <c r="C17" s="73">
        <f>SUM(C14:C16)</f>
        <v>4647.92</v>
      </c>
      <c r="D17" s="72">
        <f>C17+D12</f>
        <v>8965.76</v>
      </c>
      <c r="E17" s="1"/>
      <c r="F17" s="1"/>
    </row>
    <row r="18" spans="1:6" s="5" customFormat="1" x14ac:dyDescent="0.25">
      <c r="A18" s="73"/>
      <c r="B18" s="72" t="s">
        <v>7</v>
      </c>
      <c r="C18" s="72"/>
      <c r="D18" s="72"/>
      <c r="E18" s="4"/>
      <c r="F18" s="4"/>
    </row>
    <row r="19" spans="1:6" s="5" customFormat="1" ht="30" x14ac:dyDescent="0.25">
      <c r="A19" s="73">
        <v>1</v>
      </c>
      <c r="B19" s="73" t="s">
        <v>57</v>
      </c>
      <c r="C19" s="73">
        <v>1223.92</v>
      </c>
      <c r="D19" s="72"/>
      <c r="E19" s="4"/>
      <c r="F19" s="4"/>
    </row>
    <row r="20" spans="1:6" ht="60" x14ac:dyDescent="0.25">
      <c r="A20" s="73">
        <v>2</v>
      </c>
      <c r="B20" s="73" t="s">
        <v>63</v>
      </c>
      <c r="C20" s="73">
        <v>935</v>
      </c>
      <c r="D20" s="72"/>
      <c r="E20" s="1"/>
      <c r="F20" s="1"/>
    </row>
    <row r="21" spans="1:6" x14ac:dyDescent="0.25">
      <c r="A21" s="73">
        <v>3</v>
      </c>
      <c r="B21" s="73" t="s">
        <v>86</v>
      </c>
      <c r="C21" s="73">
        <v>1749</v>
      </c>
      <c r="D21" s="72"/>
      <c r="E21" s="1"/>
      <c r="F21" s="1"/>
    </row>
    <row r="22" spans="1:6" x14ac:dyDescent="0.25">
      <c r="A22" s="73"/>
      <c r="B22" s="72" t="s">
        <v>87</v>
      </c>
      <c r="C22" s="72">
        <f>SUM(C19:C21)</f>
        <v>3907.92</v>
      </c>
      <c r="D22" s="72">
        <f>C22+D17</f>
        <v>12873.68</v>
      </c>
      <c r="E22" s="1"/>
      <c r="F22" s="1"/>
    </row>
    <row r="23" spans="1:6" x14ac:dyDescent="0.25">
      <c r="A23" s="73"/>
      <c r="B23" s="72" t="s">
        <v>8</v>
      </c>
      <c r="C23" s="73"/>
      <c r="D23" s="72"/>
      <c r="E23" s="1"/>
      <c r="F23" s="1"/>
    </row>
    <row r="24" spans="1:6" ht="30" x14ac:dyDescent="0.25">
      <c r="A24" s="73">
        <v>1</v>
      </c>
      <c r="B24" s="73" t="s">
        <v>57</v>
      </c>
      <c r="C24" s="72">
        <v>1223.92</v>
      </c>
      <c r="D24" s="72"/>
      <c r="E24" s="1"/>
      <c r="F24" s="1"/>
    </row>
    <row r="25" spans="1:6" ht="60" x14ac:dyDescent="0.25">
      <c r="A25" s="73">
        <v>2</v>
      </c>
      <c r="B25" s="73" t="s">
        <v>63</v>
      </c>
      <c r="C25" s="73">
        <v>935</v>
      </c>
      <c r="D25" s="72"/>
      <c r="E25" s="1"/>
      <c r="F25" s="1"/>
    </row>
    <row r="26" spans="1:6" x14ac:dyDescent="0.25">
      <c r="A26" s="73">
        <v>2</v>
      </c>
      <c r="B26" s="73" t="s">
        <v>91</v>
      </c>
      <c r="C26" s="73">
        <v>316.5</v>
      </c>
      <c r="D26" s="73"/>
      <c r="E26" s="1"/>
      <c r="F26" s="1"/>
    </row>
    <row r="27" spans="1:6" x14ac:dyDescent="0.25">
      <c r="A27" s="73"/>
      <c r="B27" s="72" t="s">
        <v>92</v>
      </c>
      <c r="C27" s="72">
        <f>SUM(C24:C26)</f>
        <v>2475.42</v>
      </c>
      <c r="D27" s="72">
        <f>C27+D22</f>
        <v>15349.1</v>
      </c>
      <c r="E27" s="1"/>
      <c r="F27" s="1"/>
    </row>
    <row r="28" spans="1:6" x14ac:dyDescent="0.25">
      <c r="A28" s="73"/>
      <c r="B28" s="72" t="s">
        <v>9</v>
      </c>
      <c r="C28" s="73"/>
      <c r="D28" s="72"/>
      <c r="E28" s="1"/>
      <c r="F28" s="1"/>
    </row>
    <row r="29" spans="1:6" ht="30" x14ac:dyDescent="0.25">
      <c r="A29" s="73">
        <v>1</v>
      </c>
      <c r="B29" s="73" t="s">
        <v>57</v>
      </c>
      <c r="C29" s="72">
        <v>1223.92</v>
      </c>
      <c r="D29" s="72"/>
      <c r="E29" s="1"/>
      <c r="F29" s="1"/>
    </row>
    <row r="30" spans="1:6" ht="60" x14ac:dyDescent="0.25">
      <c r="A30" s="73">
        <v>2</v>
      </c>
      <c r="B30" s="73" t="s">
        <v>63</v>
      </c>
      <c r="C30" s="73">
        <v>935</v>
      </c>
      <c r="D30" s="72"/>
      <c r="E30" s="1"/>
      <c r="F30" s="1"/>
    </row>
    <row r="31" spans="1:6" x14ac:dyDescent="0.25">
      <c r="A31" s="73"/>
      <c r="B31" s="72" t="s">
        <v>95</v>
      </c>
      <c r="C31" s="73">
        <f>SUM(C29:C30)</f>
        <v>2158.92</v>
      </c>
      <c r="D31" s="72">
        <f>C31+D27</f>
        <v>17508.02</v>
      </c>
      <c r="E31" s="1"/>
      <c r="F31" s="1"/>
    </row>
    <row r="32" spans="1:6" x14ac:dyDescent="0.25">
      <c r="A32" s="73"/>
      <c r="B32" s="72" t="s">
        <v>10</v>
      </c>
      <c r="C32" s="73"/>
      <c r="D32" s="72"/>
      <c r="E32" s="1"/>
      <c r="F32" s="1"/>
    </row>
    <row r="33" spans="1:6" ht="30" x14ac:dyDescent="0.25">
      <c r="A33" s="73">
        <v>1</v>
      </c>
      <c r="B33" s="73" t="s">
        <v>57</v>
      </c>
      <c r="C33" s="72">
        <v>1223.92</v>
      </c>
      <c r="D33" s="72"/>
      <c r="E33" s="1"/>
      <c r="F33" s="1"/>
    </row>
    <row r="34" spans="1:6" ht="60" x14ac:dyDescent="0.25">
      <c r="A34" s="73">
        <v>2</v>
      </c>
      <c r="B34" s="73" t="s">
        <v>63</v>
      </c>
      <c r="C34" s="73">
        <v>935</v>
      </c>
      <c r="D34" s="72"/>
      <c r="E34" s="1"/>
      <c r="F34" s="1"/>
    </row>
    <row r="35" spans="1:6" x14ac:dyDescent="0.25">
      <c r="A35" s="73"/>
      <c r="B35" s="72" t="s">
        <v>101</v>
      </c>
      <c r="C35" s="72">
        <f>SUM(C33:C34)</f>
        <v>2158.92</v>
      </c>
      <c r="D35" s="72">
        <f>C35+D31</f>
        <v>19666.940000000002</v>
      </c>
      <c r="E35" s="1"/>
      <c r="F35" s="1"/>
    </row>
    <row r="36" spans="1:6" x14ac:dyDescent="0.25">
      <c r="A36" s="73"/>
      <c r="B36" s="72" t="s">
        <v>11</v>
      </c>
      <c r="C36" s="73"/>
      <c r="D36" s="72"/>
      <c r="E36" s="1"/>
      <c r="F36" s="1"/>
    </row>
    <row r="37" spans="1:6" ht="30" x14ac:dyDescent="0.25">
      <c r="A37" s="73">
        <v>1</v>
      </c>
      <c r="B37" s="73" t="s">
        <v>57</v>
      </c>
      <c r="C37" s="73">
        <v>1223.92</v>
      </c>
      <c r="D37" s="72"/>
      <c r="E37" s="1"/>
      <c r="F37" s="1"/>
    </row>
    <row r="38" spans="1:6" ht="60" x14ac:dyDescent="0.25">
      <c r="A38" s="73">
        <v>2</v>
      </c>
      <c r="B38" s="73" t="s">
        <v>63</v>
      </c>
      <c r="C38" s="73">
        <v>935</v>
      </c>
      <c r="D38" s="72"/>
      <c r="E38" s="1"/>
      <c r="F38" s="1"/>
    </row>
    <row r="39" spans="1:6" x14ac:dyDescent="0.25">
      <c r="A39" s="73"/>
      <c r="B39" s="72" t="s">
        <v>103</v>
      </c>
      <c r="C39" s="72">
        <f>SUM(C37:C38)</f>
        <v>2158.92</v>
      </c>
      <c r="D39" s="72">
        <f>C39+D35</f>
        <v>21825.86</v>
      </c>
      <c r="E39" s="1"/>
      <c r="F39" s="1"/>
    </row>
    <row r="40" spans="1:6" x14ac:dyDescent="0.25">
      <c r="A40" s="73"/>
      <c r="B40" s="72" t="s">
        <v>12</v>
      </c>
      <c r="C40" s="73"/>
      <c r="D40" s="72"/>
      <c r="E40" s="1"/>
      <c r="F40" s="1"/>
    </row>
    <row r="41" spans="1:6" ht="30" x14ac:dyDescent="0.25">
      <c r="A41" s="13">
        <v>1</v>
      </c>
      <c r="B41" s="73" t="s">
        <v>57</v>
      </c>
      <c r="C41" s="13">
        <v>1223.92</v>
      </c>
      <c r="D41" s="3"/>
      <c r="E41" s="1"/>
      <c r="F41" s="1"/>
    </row>
    <row r="42" spans="1:6" ht="60" x14ac:dyDescent="0.25">
      <c r="A42" s="13">
        <v>2</v>
      </c>
      <c r="B42" s="73" t="s">
        <v>63</v>
      </c>
      <c r="C42" s="13">
        <v>935</v>
      </c>
      <c r="D42" s="3"/>
      <c r="E42" s="1"/>
      <c r="F42" s="1"/>
    </row>
    <row r="43" spans="1:6" x14ac:dyDescent="0.25">
      <c r="A43" s="13"/>
      <c r="B43" s="3" t="s">
        <v>108</v>
      </c>
      <c r="C43" s="3">
        <f>SUM(C41:C42)</f>
        <v>2158.92</v>
      </c>
      <c r="D43" s="3">
        <f>C43+D39</f>
        <v>23984.78</v>
      </c>
      <c r="E43" s="1"/>
      <c r="F43" s="1"/>
    </row>
    <row r="44" spans="1:6" x14ac:dyDescent="0.25">
      <c r="A44" s="13"/>
      <c r="B44" s="3" t="s">
        <v>13</v>
      </c>
      <c r="C44" s="13"/>
      <c r="D44" s="3"/>
      <c r="E44" s="1"/>
      <c r="F44" s="1"/>
    </row>
    <row r="45" spans="1:6" ht="30" x14ac:dyDescent="0.25">
      <c r="A45" s="13">
        <v>1</v>
      </c>
      <c r="B45" s="73" t="s">
        <v>57</v>
      </c>
      <c r="C45" s="13">
        <v>1223.92</v>
      </c>
      <c r="D45" s="3"/>
      <c r="E45" s="1"/>
      <c r="F45" s="1"/>
    </row>
    <row r="46" spans="1:6" ht="60" x14ac:dyDescent="0.25">
      <c r="A46" s="13">
        <v>2</v>
      </c>
      <c r="B46" s="73" t="s">
        <v>63</v>
      </c>
      <c r="C46" s="13">
        <v>935</v>
      </c>
      <c r="D46" s="3"/>
      <c r="E46" s="1"/>
      <c r="F46" s="1"/>
    </row>
    <row r="47" spans="1:6" ht="30" x14ac:dyDescent="0.25">
      <c r="A47" s="13">
        <v>3</v>
      </c>
      <c r="B47" s="13" t="s">
        <v>111</v>
      </c>
      <c r="C47" s="13">
        <v>316.5</v>
      </c>
      <c r="D47" s="3"/>
      <c r="E47" s="1"/>
      <c r="F47" s="1"/>
    </row>
    <row r="48" spans="1:6" x14ac:dyDescent="0.25">
      <c r="A48" s="13">
        <v>4</v>
      </c>
      <c r="B48" s="13" t="s">
        <v>112</v>
      </c>
      <c r="C48" s="13">
        <v>316.5</v>
      </c>
      <c r="D48" s="3"/>
      <c r="E48" s="1"/>
      <c r="F48" s="1"/>
    </row>
    <row r="49" spans="1:6" x14ac:dyDescent="0.25">
      <c r="A49" s="13"/>
      <c r="B49" s="3" t="s">
        <v>113</v>
      </c>
      <c r="C49" s="3">
        <f>SUM(C45:C48)</f>
        <v>2791.92</v>
      </c>
      <c r="D49" s="3">
        <f>C49+D43</f>
        <v>26776.699999999997</v>
      </c>
      <c r="E49" s="1"/>
      <c r="F49" s="1"/>
    </row>
    <row r="50" spans="1:6" x14ac:dyDescent="0.25">
      <c r="A50" s="13"/>
      <c r="B50" s="3" t="s">
        <v>14</v>
      </c>
      <c r="C50" s="13"/>
      <c r="D50" s="3"/>
      <c r="E50" s="1"/>
      <c r="F50" s="1"/>
    </row>
    <row r="51" spans="1:6" ht="30" x14ac:dyDescent="0.25">
      <c r="A51" s="13">
        <v>1</v>
      </c>
      <c r="B51" s="73" t="s">
        <v>57</v>
      </c>
      <c r="C51" s="13">
        <v>1223.92</v>
      </c>
      <c r="D51" s="3"/>
      <c r="E51" s="1"/>
      <c r="F51" s="1"/>
    </row>
    <row r="52" spans="1:6" ht="60" x14ac:dyDescent="0.25">
      <c r="A52" s="13">
        <v>2</v>
      </c>
      <c r="B52" s="73" t="s">
        <v>63</v>
      </c>
      <c r="C52" s="13">
        <v>935</v>
      </c>
      <c r="D52" s="3"/>
      <c r="E52" s="1"/>
      <c r="F52" s="1"/>
    </row>
    <row r="53" spans="1:6" x14ac:dyDescent="0.25">
      <c r="A53" s="13"/>
      <c r="B53" s="3" t="s">
        <v>116</v>
      </c>
      <c r="C53" s="3">
        <f>SUM(C51:C52)</f>
        <v>2158.92</v>
      </c>
      <c r="D53" s="3">
        <f>C53+D49</f>
        <v>28935.619999999995</v>
      </c>
      <c r="E53" s="1"/>
      <c r="F53" s="1"/>
    </row>
    <row r="54" spans="1:6" x14ac:dyDescent="0.25">
      <c r="A54" s="13"/>
      <c r="B54" s="3" t="s">
        <v>15</v>
      </c>
      <c r="C54" s="13"/>
      <c r="D54" s="3"/>
      <c r="E54" s="1"/>
      <c r="F54" s="1"/>
    </row>
    <row r="55" spans="1:6" ht="30" x14ac:dyDescent="0.25">
      <c r="A55" s="13">
        <v>1</v>
      </c>
      <c r="B55" s="73" t="s">
        <v>57</v>
      </c>
      <c r="C55" s="13">
        <v>1223.92</v>
      </c>
      <c r="D55" s="3"/>
      <c r="E55" s="1"/>
      <c r="F55" s="1"/>
    </row>
    <row r="56" spans="1:6" ht="60" x14ac:dyDescent="0.25">
      <c r="A56" s="13">
        <v>2</v>
      </c>
      <c r="B56" s="73" t="s">
        <v>63</v>
      </c>
      <c r="C56" s="13">
        <v>935</v>
      </c>
      <c r="D56" s="3"/>
      <c r="E56" s="1"/>
      <c r="F56" s="1"/>
    </row>
    <row r="57" spans="1:6" x14ac:dyDescent="0.25">
      <c r="A57" s="13"/>
      <c r="B57" s="3" t="s">
        <v>120</v>
      </c>
      <c r="C57" s="3">
        <f>SUM(C55:C56)</f>
        <v>2158.92</v>
      </c>
      <c r="D57" s="3">
        <f>C57+D53</f>
        <v>31094.539999999994</v>
      </c>
      <c r="E57" s="1"/>
      <c r="F57" s="1"/>
    </row>
    <row r="58" spans="1:6" x14ac:dyDescent="0.25">
      <c r="A58" s="13"/>
      <c r="B58" s="13"/>
      <c r="C58" s="13"/>
      <c r="D58" s="3"/>
      <c r="E58" s="1"/>
      <c r="F58" s="1"/>
    </row>
    <row r="59" spans="1:6" x14ac:dyDescent="0.25">
      <c r="A59" s="13"/>
      <c r="B59" s="13"/>
      <c r="C59" s="13"/>
      <c r="D59" s="3"/>
      <c r="E59" s="1"/>
      <c r="F59" s="1"/>
    </row>
    <row r="60" spans="1:6" x14ac:dyDescent="0.25">
      <c r="A60" s="13"/>
      <c r="B60" s="3"/>
      <c r="C60" s="13"/>
      <c r="D60" s="13"/>
      <c r="E60" s="1"/>
      <c r="F60" s="1"/>
    </row>
    <row r="61" spans="1:6" x14ac:dyDescent="0.25">
      <c r="A61" s="13"/>
      <c r="B61" s="13"/>
      <c r="C61" s="13"/>
      <c r="D61" s="3"/>
      <c r="E61" s="1"/>
      <c r="F61" s="1"/>
    </row>
    <row r="62" spans="1:6" x14ac:dyDescent="0.25">
      <c r="A62" s="13"/>
      <c r="B62" s="40"/>
      <c r="C62" s="40"/>
      <c r="D62" s="3"/>
      <c r="E62" s="1"/>
      <c r="F62" s="1"/>
    </row>
    <row r="63" spans="1:6" x14ac:dyDescent="0.25">
      <c r="A63" s="13"/>
      <c r="B63" s="40"/>
      <c r="C63" s="40"/>
      <c r="D63" s="3"/>
      <c r="E63" s="1"/>
      <c r="F63" s="1"/>
    </row>
    <row r="64" spans="1:6" x14ac:dyDescent="0.25">
      <c r="A64" s="13"/>
      <c r="B64" s="49"/>
      <c r="C64" s="13"/>
      <c r="D64" s="3"/>
      <c r="E64" s="1"/>
      <c r="F6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43" workbookViewId="0">
      <selection activeCell="D69" sqref="D69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96" t="s">
        <v>62</v>
      </c>
      <c r="C1" s="96"/>
      <c r="D1" s="96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95" t="s">
        <v>6</v>
      </c>
      <c r="C3" s="95"/>
      <c r="D3" s="95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1"/>
      <c r="B5" s="72" t="s">
        <v>2</v>
      </c>
      <c r="C5" s="71"/>
      <c r="D5" s="71"/>
      <c r="E5" s="1"/>
      <c r="F5" s="1"/>
      <c r="G5" s="1"/>
    </row>
    <row r="6" spans="1:15" x14ac:dyDescent="0.25">
      <c r="A6" s="71">
        <v>1</v>
      </c>
      <c r="B6" s="73" t="s">
        <v>59</v>
      </c>
      <c r="C6" s="73">
        <v>5643</v>
      </c>
      <c r="D6" s="72"/>
      <c r="E6" s="1"/>
      <c r="F6" s="1"/>
      <c r="G6" s="1"/>
    </row>
    <row r="7" spans="1:15" s="1" customFormat="1" ht="30" x14ac:dyDescent="0.25">
      <c r="A7" s="73">
        <v>2</v>
      </c>
      <c r="B7" s="73" t="s">
        <v>68</v>
      </c>
      <c r="C7" s="73">
        <v>4104</v>
      </c>
      <c r="D7" s="73"/>
      <c r="H7"/>
      <c r="I7"/>
      <c r="J7"/>
      <c r="K7"/>
      <c r="L7"/>
      <c r="M7"/>
      <c r="N7"/>
      <c r="O7"/>
    </row>
    <row r="8" spans="1:15" s="1" customFormat="1" x14ac:dyDescent="0.25">
      <c r="A8" s="73"/>
      <c r="B8" s="72" t="s">
        <v>64</v>
      </c>
      <c r="C8" s="71">
        <f>SUM(C6:C7)</f>
        <v>9747</v>
      </c>
      <c r="D8" s="73">
        <f>C8</f>
        <v>9747</v>
      </c>
      <c r="H8"/>
      <c r="I8"/>
      <c r="J8"/>
      <c r="K8"/>
      <c r="L8"/>
      <c r="M8"/>
      <c r="N8"/>
      <c r="O8"/>
    </row>
    <row r="9" spans="1:15" s="1" customFormat="1" x14ac:dyDescent="0.25">
      <c r="A9" s="73"/>
      <c r="B9" s="72" t="s">
        <v>5</v>
      </c>
      <c r="C9" s="72"/>
      <c r="D9" s="72"/>
      <c r="H9"/>
      <c r="I9"/>
      <c r="J9"/>
      <c r="K9"/>
      <c r="L9"/>
      <c r="M9"/>
      <c r="N9"/>
      <c r="O9"/>
    </row>
    <row r="10" spans="1:15" s="1" customFormat="1" x14ac:dyDescent="0.25">
      <c r="A10" s="73">
        <v>1</v>
      </c>
      <c r="B10" s="73" t="s">
        <v>59</v>
      </c>
      <c r="C10" s="72">
        <v>5643</v>
      </c>
      <c r="D10" s="72"/>
      <c r="H10"/>
      <c r="I10"/>
      <c r="J10"/>
      <c r="K10"/>
      <c r="L10"/>
      <c r="M10"/>
      <c r="N10"/>
      <c r="O10"/>
    </row>
    <row r="11" spans="1:15" s="1" customFormat="1" ht="30" x14ac:dyDescent="0.25">
      <c r="A11" s="71">
        <v>2</v>
      </c>
      <c r="B11" s="73" t="s">
        <v>68</v>
      </c>
      <c r="C11" s="71">
        <v>4104</v>
      </c>
      <c r="D11" s="72"/>
      <c r="H11"/>
      <c r="I11"/>
      <c r="J11"/>
      <c r="K11"/>
      <c r="L11"/>
      <c r="M11"/>
      <c r="N11"/>
      <c r="O11"/>
    </row>
    <row r="12" spans="1:15" s="1" customFormat="1" ht="30" x14ac:dyDescent="0.25">
      <c r="A12" s="73">
        <v>3</v>
      </c>
      <c r="B12" s="73" t="s">
        <v>70</v>
      </c>
      <c r="C12" s="73">
        <v>633</v>
      </c>
      <c r="D12" s="72"/>
      <c r="H12"/>
      <c r="I12"/>
      <c r="J12"/>
      <c r="K12"/>
      <c r="L12"/>
      <c r="M12"/>
      <c r="N12"/>
      <c r="O12"/>
    </row>
    <row r="13" spans="1:15" s="1" customFormat="1" x14ac:dyDescent="0.25">
      <c r="A13" s="73">
        <v>4</v>
      </c>
      <c r="B13" s="73" t="s">
        <v>71</v>
      </c>
      <c r="C13" s="73">
        <v>2532</v>
      </c>
      <c r="D13" s="72"/>
    </row>
    <row r="14" spans="1:15" x14ac:dyDescent="0.25">
      <c r="A14" s="73">
        <v>5</v>
      </c>
      <c r="B14" s="73" t="s">
        <v>72</v>
      </c>
      <c r="C14" s="73">
        <v>1615.5</v>
      </c>
      <c r="D14" s="74"/>
    </row>
    <row r="15" spans="1:15" x14ac:dyDescent="0.25">
      <c r="A15" s="73">
        <v>6</v>
      </c>
      <c r="B15" s="73" t="s">
        <v>73</v>
      </c>
      <c r="C15" s="73">
        <v>2848.5</v>
      </c>
      <c r="D15" s="75"/>
    </row>
    <row r="16" spans="1:15" x14ac:dyDescent="0.25">
      <c r="A16" s="71"/>
      <c r="B16" s="72" t="s">
        <v>69</v>
      </c>
      <c r="C16" s="71">
        <f>SUM(C10:C15)</f>
        <v>17376</v>
      </c>
      <c r="D16" s="74">
        <f>C16+D8</f>
        <v>27123</v>
      </c>
    </row>
    <row r="17" spans="1:4" ht="18.75" customHeight="1" x14ac:dyDescent="0.25">
      <c r="A17" s="75"/>
      <c r="B17" s="76" t="s">
        <v>77</v>
      </c>
      <c r="C17" s="75"/>
      <c r="D17" s="74"/>
    </row>
    <row r="18" spans="1:4" x14ac:dyDescent="0.25">
      <c r="A18" s="75">
        <v>1</v>
      </c>
      <c r="B18" s="73" t="s">
        <v>59</v>
      </c>
      <c r="C18" s="75">
        <v>5643</v>
      </c>
      <c r="D18" s="74"/>
    </row>
    <row r="19" spans="1:4" ht="30" x14ac:dyDescent="0.25">
      <c r="A19" s="75">
        <v>2</v>
      </c>
      <c r="B19" s="73" t="s">
        <v>68</v>
      </c>
      <c r="C19" s="71">
        <v>4104</v>
      </c>
      <c r="D19" s="74"/>
    </row>
    <row r="20" spans="1:4" ht="30" x14ac:dyDescent="0.25">
      <c r="A20" s="75">
        <v>3</v>
      </c>
      <c r="B20" s="73" t="s">
        <v>78</v>
      </c>
      <c r="C20" s="73">
        <v>1782</v>
      </c>
      <c r="D20" s="74"/>
    </row>
    <row r="21" spans="1:4" x14ac:dyDescent="0.25">
      <c r="A21" s="75">
        <v>4</v>
      </c>
      <c r="B21" s="73" t="s">
        <v>79</v>
      </c>
      <c r="C21" s="73">
        <v>1188</v>
      </c>
      <c r="D21" s="74"/>
    </row>
    <row r="22" spans="1:4" x14ac:dyDescent="0.25">
      <c r="A22" s="75">
        <v>5</v>
      </c>
      <c r="B22" s="77" t="s">
        <v>80</v>
      </c>
      <c r="C22" s="75">
        <v>-2014.5</v>
      </c>
      <c r="D22" s="74"/>
    </row>
    <row r="23" spans="1:4" x14ac:dyDescent="0.25">
      <c r="A23" s="75">
        <v>6</v>
      </c>
      <c r="B23" s="73" t="s">
        <v>81</v>
      </c>
      <c r="C23" s="73">
        <v>1188</v>
      </c>
      <c r="D23" s="74"/>
    </row>
    <row r="24" spans="1:4" x14ac:dyDescent="0.25">
      <c r="A24" s="75"/>
      <c r="B24" s="76" t="s">
        <v>76</v>
      </c>
      <c r="C24" s="74">
        <f>SUM(C18:C23)</f>
        <v>11890.5</v>
      </c>
      <c r="D24" s="74">
        <f>C24+D16</f>
        <v>39013.5</v>
      </c>
    </row>
    <row r="25" spans="1:4" x14ac:dyDescent="0.25">
      <c r="A25" s="75"/>
      <c r="B25" s="76" t="s">
        <v>7</v>
      </c>
      <c r="C25" s="75"/>
      <c r="D25" s="74"/>
    </row>
    <row r="26" spans="1:4" x14ac:dyDescent="0.25">
      <c r="A26" s="75">
        <v>1</v>
      </c>
      <c r="B26" s="73" t="s">
        <v>59</v>
      </c>
      <c r="C26" s="71">
        <v>5643</v>
      </c>
      <c r="D26" s="74"/>
    </row>
    <row r="27" spans="1:4" ht="30" x14ac:dyDescent="0.25">
      <c r="A27" s="75">
        <v>2</v>
      </c>
      <c r="B27" s="73" t="s">
        <v>68</v>
      </c>
      <c r="C27" s="75">
        <v>4104</v>
      </c>
      <c r="D27" s="75"/>
    </row>
    <row r="28" spans="1:4" x14ac:dyDescent="0.25">
      <c r="A28" s="75"/>
      <c r="B28" s="76" t="s">
        <v>87</v>
      </c>
      <c r="C28" s="74">
        <f>SUM(C26:C27)</f>
        <v>9747</v>
      </c>
      <c r="D28" s="74">
        <f>C28+D24</f>
        <v>48760.5</v>
      </c>
    </row>
    <row r="29" spans="1:4" x14ac:dyDescent="0.25">
      <c r="A29" s="75"/>
      <c r="B29" s="76" t="s">
        <v>8</v>
      </c>
      <c r="C29" s="75"/>
      <c r="D29" s="74"/>
    </row>
    <row r="30" spans="1:4" x14ac:dyDescent="0.25">
      <c r="A30" s="75">
        <v>1</v>
      </c>
      <c r="B30" s="73" t="s">
        <v>59</v>
      </c>
      <c r="C30" s="75">
        <v>5643</v>
      </c>
      <c r="D30" s="74"/>
    </row>
    <row r="31" spans="1:4" ht="30" x14ac:dyDescent="0.25">
      <c r="A31" s="75">
        <v>2</v>
      </c>
      <c r="B31" s="73" t="s">
        <v>68</v>
      </c>
      <c r="C31" s="75">
        <v>4104</v>
      </c>
      <c r="D31" s="74"/>
    </row>
    <row r="32" spans="1:4" x14ac:dyDescent="0.25">
      <c r="A32" s="75"/>
      <c r="B32" s="72" t="s">
        <v>92</v>
      </c>
      <c r="C32" s="74">
        <f>SUM(C30:C31)</f>
        <v>9747</v>
      </c>
      <c r="D32" s="74">
        <f>C32+D28</f>
        <v>58507.5</v>
      </c>
    </row>
    <row r="33" spans="1:4" x14ac:dyDescent="0.25">
      <c r="A33" s="75"/>
      <c r="B33" s="76" t="s">
        <v>9</v>
      </c>
      <c r="C33" s="75"/>
      <c r="D33" s="74"/>
    </row>
    <row r="34" spans="1:4" x14ac:dyDescent="0.25">
      <c r="A34" s="75">
        <v>1</v>
      </c>
      <c r="B34" s="73" t="s">
        <v>59</v>
      </c>
      <c r="C34" s="71">
        <v>5643</v>
      </c>
      <c r="D34" s="75"/>
    </row>
    <row r="35" spans="1:4" ht="30" x14ac:dyDescent="0.25">
      <c r="A35" s="75">
        <v>2</v>
      </c>
      <c r="B35" s="73" t="s">
        <v>68</v>
      </c>
      <c r="C35" s="75">
        <v>4104</v>
      </c>
      <c r="D35" s="75"/>
    </row>
    <row r="36" spans="1:4" x14ac:dyDescent="0.25">
      <c r="A36" s="75"/>
      <c r="B36" s="72" t="s">
        <v>95</v>
      </c>
      <c r="C36" s="72">
        <f>SUM(C34:C35)</f>
        <v>9747</v>
      </c>
      <c r="D36" s="74">
        <f>C36+D32</f>
        <v>68254.5</v>
      </c>
    </row>
    <row r="37" spans="1:4" x14ac:dyDescent="0.25">
      <c r="A37" s="75"/>
      <c r="B37" s="72" t="s">
        <v>10</v>
      </c>
      <c r="C37" s="73"/>
      <c r="D37" s="75"/>
    </row>
    <row r="38" spans="1:4" x14ac:dyDescent="0.25">
      <c r="A38" s="75">
        <v>1</v>
      </c>
      <c r="B38" s="73" t="s">
        <v>59</v>
      </c>
      <c r="C38" s="72">
        <v>5643</v>
      </c>
      <c r="D38" s="74"/>
    </row>
    <row r="39" spans="1:4" ht="30" x14ac:dyDescent="0.25">
      <c r="A39" s="75">
        <v>2</v>
      </c>
      <c r="B39" s="73" t="s">
        <v>68</v>
      </c>
      <c r="C39" s="73">
        <v>4104</v>
      </c>
      <c r="D39" s="75"/>
    </row>
    <row r="40" spans="1:4" x14ac:dyDescent="0.25">
      <c r="A40" s="75"/>
      <c r="B40" s="72" t="s">
        <v>101</v>
      </c>
      <c r="C40" s="72">
        <f>SUM(C38:C39)</f>
        <v>9747</v>
      </c>
      <c r="D40" s="74">
        <f>C40+D36</f>
        <v>78001.5</v>
      </c>
    </row>
    <row r="41" spans="1:4" x14ac:dyDescent="0.25">
      <c r="A41" s="75"/>
      <c r="B41" s="72" t="s">
        <v>11</v>
      </c>
      <c r="C41" s="73"/>
      <c r="D41" s="75"/>
    </row>
    <row r="42" spans="1:4" x14ac:dyDescent="0.25">
      <c r="A42" s="75">
        <v>1</v>
      </c>
      <c r="B42" s="73" t="s">
        <v>59</v>
      </c>
      <c r="C42" s="73">
        <v>5643</v>
      </c>
      <c r="D42" s="75"/>
    </row>
    <row r="43" spans="1:4" ht="30" x14ac:dyDescent="0.25">
      <c r="A43" s="75">
        <v>2</v>
      </c>
      <c r="B43" s="73" t="s">
        <v>68</v>
      </c>
      <c r="C43" s="73">
        <v>4104</v>
      </c>
      <c r="D43" s="75"/>
    </row>
    <row r="44" spans="1:4" x14ac:dyDescent="0.25">
      <c r="A44" s="75">
        <v>3</v>
      </c>
      <c r="B44" s="73" t="s">
        <v>104</v>
      </c>
      <c r="C44" s="73">
        <v>3299</v>
      </c>
      <c r="D44" s="74"/>
    </row>
    <row r="45" spans="1:4" ht="30" x14ac:dyDescent="0.25">
      <c r="A45" s="75">
        <v>4</v>
      </c>
      <c r="B45" s="73" t="s">
        <v>105</v>
      </c>
      <c r="C45" s="73">
        <v>984</v>
      </c>
      <c r="D45" s="75"/>
    </row>
    <row r="46" spans="1:4" x14ac:dyDescent="0.25">
      <c r="A46" s="75"/>
      <c r="B46" s="72" t="s">
        <v>103</v>
      </c>
      <c r="C46" s="72">
        <f>SUM(C42:C45)</f>
        <v>14030</v>
      </c>
      <c r="D46" s="74">
        <f>C46+D40</f>
        <v>92031.5</v>
      </c>
    </row>
    <row r="47" spans="1:4" x14ac:dyDescent="0.25">
      <c r="A47" s="75"/>
      <c r="B47" s="72" t="s">
        <v>12</v>
      </c>
      <c r="C47" s="73"/>
      <c r="D47" s="75"/>
    </row>
    <row r="48" spans="1:4" x14ac:dyDescent="0.25">
      <c r="A48" s="75">
        <v>1</v>
      </c>
      <c r="B48" s="73" t="s">
        <v>59</v>
      </c>
      <c r="C48" s="73">
        <v>5643</v>
      </c>
      <c r="D48" s="75"/>
    </row>
    <row r="49" spans="1:4" ht="30" x14ac:dyDescent="0.25">
      <c r="A49" s="75">
        <v>2</v>
      </c>
      <c r="B49" s="73" t="s">
        <v>68</v>
      </c>
      <c r="C49" s="73">
        <v>4104</v>
      </c>
      <c r="D49" s="75"/>
    </row>
    <row r="50" spans="1:4" x14ac:dyDescent="0.25">
      <c r="A50" s="75">
        <v>3</v>
      </c>
      <c r="B50" s="73" t="s">
        <v>109</v>
      </c>
      <c r="C50" s="73">
        <v>65</v>
      </c>
      <c r="D50" s="75"/>
    </row>
    <row r="51" spans="1:4" x14ac:dyDescent="0.25">
      <c r="A51" s="75"/>
      <c r="B51" s="72" t="s">
        <v>108</v>
      </c>
      <c r="C51" s="72">
        <f>SUM(C48:C50)</f>
        <v>9812</v>
      </c>
      <c r="D51" s="74">
        <f>C51+D46</f>
        <v>101843.5</v>
      </c>
    </row>
    <row r="52" spans="1:4" x14ac:dyDescent="0.25">
      <c r="A52" s="75"/>
      <c r="B52" s="72" t="s">
        <v>13</v>
      </c>
      <c r="C52" s="73"/>
      <c r="D52" s="75"/>
    </row>
    <row r="53" spans="1:4" x14ac:dyDescent="0.25">
      <c r="A53" s="75">
        <v>1</v>
      </c>
      <c r="B53" s="73" t="s">
        <v>59</v>
      </c>
      <c r="C53" s="73">
        <v>5643</v>
      </c>
      <c r="D53" s="75"/>
    </row>
    <row r="54" spans="1:4" ht="30" x14ac:dyDescent="0.25">
      <c r="A54" s="75">
        <v>2</v>
      </c>
      <c r="B54" s="73" t="s">
        <v>68</v>
      </c>
      <c r="C54" s="73">
        <v>4104</v>
      </c>
      <c r="D54" s="74"/>
    </row>
    <row r="55" spans="1:4" x14ac:dyDescent="0.25">
      <c r="A55" s="75">
        <v>3</v>
      </c>
      <c r="B55" s="73" t="s">
        <v>114</v>
      </c>
      <c r="C55" s="73">
        <v>5204</v>
      </c>
      <c r="D55" s="75"/>
    </row>
    <row r="56" spans="1:4" x14ac:dyDescent="0.25">
      <c r="A56" s="75"/>
      <c r="B56" s="72" t="s">
        <v>113</v>
      </c>
      <c r="C56" s="72">
        <f>SUM(C53:C55)</f>
        <v>14951</v>
      </c>
      <c r="D56" s="74">
        <f>C56+D51</f>
        <v>116794.5</v>
      </c>
    </row>
    <row r="57" spans="1:4" x14ac:dyDescent="0.25">
      <c r="A57" s="75"/>
      <c r="B57" s="72" t="s">
        <v>14</v>
      </c>
      <c r="C57" s="73"/>
      <c r="D57" s="75"/>
    </row>
    <row r="58" spans="1:4" x14ac:dyDescent="0.25">
      <c r="A58" s="75">
        <v>1</v>
      </c>
      <c r="B58" s="73" t="s">
        <v>59</v>
      </c>
      <c r="C58" s="73">
        <v>5643</v>
      </c>
      <c r="D58" s="75"/>
    </row>
    <row r="59" spans="1:4" ht="30" x14ac:dyDescent="0.25">
      <c r="A59" s="75">
        <v>2</v>
      </c>
      <c r="B59" s="73" t="s">
        <v>68</v>
      </c>
      <c r="C59" s="73">
        <v>4104</v>
      </c>
      <c r="D59" s="74"/>
    </row>
    <row r="60" spans="1:4" ht="30" x14ac:dyDescent="0.25">
      <c r="A60" s="75">
        <v>3</v>
      </c>
      <c r="B60" s="73" t="s">
        <v>117</v>
      </c>
      <c r="C60" s="73">
        <v>1276</v>
      </c>
      <c r="D60" s="74"/>
    </row>
    <row r="61" spans="1:4" x14ac:dyDescent="0.25">
      <c r="A61" s="75">
        <v>4</v>
      </c>
      <c r="B61" s="73" t="s">
        <v>118</v>
      </c>
      <c r="C61" s="73">
        <v>3066</v>
      </c>
      <c r="D61" s="74"/>
    </row>
    <row r="62" spans="1:4" x14ac:dyDescent="0.25">
      <c r="A62" s="75">
        <v>5</v>
      </c>
      <c r="B62" s="73" t="s">
        <v>119</v>
      </c>
      <c r="C62" s="73">
        <v>896</v>
      </c>
      <c r="D62" s="74"/>
    </row>
    <row r="63" spans="1:4" x14ac:dyDescent="0.25">
      <c r="A63" s="75"/>
      <c r="B63" s="72" t="s">
        <v>116</v>
      </c>
      <c r="C63" s="72">
        <f>SUM(C58:C62)</f>
        <v>14985</v>
      </c>
      <c r="D63" s="74">
        <f>C63+D56</f>
        <v>131779.5</v>
      </c>
    </row>
    <row r="64" spans="1:4" x14ac:dyDescent="0.25">
      <c r="A64" s="75"/>
      <c r="B64" s="72" t="s">
        <v>15</v>
      </c>
      <c r="C64" s="72"/>
      <c r="D64" s="74"/>
    </row>
    <row r="65" spans="1:4" x14ac:dyDescent="0.25">
      <c r="A65" s="75">
        <v>1</v>
      </c>
      <c r="B65" s="73" t="s">
        <v>59</v>
      </c>
      <c r="C65" s="73">
        <v>5643</v>
      </c>
      <c r="D65" s="74"/>
    </row>
    <row r="66" spans="1:4" ht="30" x14ac:dyDescent="0.25">
      <c r="A66" s="75">
        <v>2</v>
      </c>
      <c r="B66" s="73" t="s">
        <v>68</v>
      </c>
      <c r="C66" s="73">
        <v>4104</v>
      </c>
      <c r="D66" s="74"/>
    </row>
    <row r="67" spans="1:4" ht="30" x14ac:dyDescent="0.25">
      <c r="A67" s="75">
        <v>3</v>
      </c>
      <c r="B67" s="73" t="s">
        <v>121</v>
      </c>
      <c r="C67" s="73">
        <v>2821</v>
      </c>
      <c r="D67" s="75"/>
    </row>
    <row r="68" spans="1:4" x14ac:dyDescent="0.25">
      <c r="A68" s="15">
        <v>4</v>
      </c>
      <c r="B68" s="13" t="s">
        <v>122</v>
      </c>
      <c r="C68" s="40">
        <v>297</v>
      </c>
      <c r="D68" s="15"/>
    </row>
    <row r="69" spans="1:4" x14ac:dyDescent="0.25">
      <c r="A69" s="15"/>
      <c r="B69" s="3" t="s">
        <v>120</v>
      </c>
      <c r="C69" s="3">
        <f>SUM(C65:C68)</f>
        <v>12865</v>
      </c>
      <c r="D69" s="14">
        <f>C69+D63</f>
        <v>144644.5</v>
      </c>
    </row>
    <row r="70" spans="1:4" x14ac:dyDescent="0.25">
      <c r="A70" s="15"/>
      <c r="B70" s="13"/>
      <c r="C70" s="40"/>
      <c r="D70" s="15"/>
    </row>
    <row r="71" spans="1:4" x14ac:dyDescent="0.25">
      <c r="A71" s="15"/>
      <c r="B71" s="13"/>
      <c r="C71" s="40"/>
      <c r="D71" s="15"/>
    </row>
    <row r="72" spans="1:4" x14ac:dyDescent="0.25">
      <c r="A72" s="15"/>
      <c r="B72" s="3"/>
      <c r="C72" s="3"/>
      <c r="D72" s="14"/>
    </row>
    <row r="73" spans="1:4" x14ac:dyDescent="0.25">
      <c r="A73" s="15"/>
      <c r="B73" s="13"/>
      <c r="C73" s="40"/>
      <c r="D73" s="15"/>
    </row>
    <row r="74" spans="1:4" x14ac:dyDescent="0.25">
      <c r="A74" s="15"/>
      <c r="B74" s="13"/>
      <c r="C74" s="40"/>
      <c r="D74" s="15"/>
    </row>
    <row r="75" spans="1:4" x14ac:dyDescent="0.25">
      <c r="A75" s="15"/>
      <c r="B75" s="24"/>
      <c r="C75" s="15"/>
      <c r="D7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9" workbookViewId="0">
      <selection activeCell="D27" sqref="D27"/>
    </sheetView>
  </sheetViews>
  <sheetFormatPr defaultRowHeight="15" x14ac:dyDescent="0.25"/>
  <cols>
    <col min="1" max="1" width="4.28515625" customWidth="1"/>
    <col min="2" max="2" width="46" customWidth="1"/>
  </cols>
  <sheetData>
    <row r="1" spans="1:10" ht="15.75" x14ac:dyDescent="0.25">
      <c r="A1" s="1"/>
      <c r="B1" s="96" t="s">
        <v>62</v>
      </c>
      <c r="C1" s="96"/>
      <c r="D1" s="96"/>
    </row>
    <row r="2" spans="1:10" ht="15.75" x14ac:dyDescent="0.25">
      <c r="A2" s="1"/>
      <c r="B2" s="2" t="s">
        <v>51</v>
      </c>
      <c r="C2" s="39"/>
      <c r="D2" s="39"/>
    </row>
    <row r="3" spans="1:10" ht="15.75" x14ac:dyDescent="0.25">
      <c r="A3" s="1"/>
      <c r="B3" s="95" t="s">
        <v>34</v>
      </c>
      <c r="C3" s="95"/>
      <c r="D3" s="95"/>
    </row>
    <row r="4" spans="1:10" ht="26.25" x14ac:dyDescent="0.25">
      <c r="A4" s="10"/>
      <c r="B4" s="9" t="s">
        <v>0</v>
      </c>
      <c r="C4" s="8" t="s">
        <v>1</v>
      </c>
      <c r="D4" s="9" t="s">
        <v>26</v>
      </c>
    </row>
    <row r="5" spans="1:10" x14ac:dyDescent="0.25">
      <c r="A5" s="71"/>
      <c r="B5" s="72" t="s">
        <v>2</v>
      </c>
      <c r="C5" s="71"/>
      <c r="D5" s="8"/>
    </row>
    <row r="6" spans="1:10" x14ac:dyDescent="0.25">
      <c r="A6" s="71">
        <v>1</v>
      </c>
      <c r="B6" s="73" t="s">
        <v>65</v>
      </c>
      <c r="C6" s="78">
        <v>691.88</v>
      </c>
      <c r="D6" s="10">
        <f>C6</f>
        <v>691.88</v>
      </c>
      <c r="J6" s="70"/>
    </row>
    <row r="7" spans="1:10" x14ac:dyDescent="0.25">
      <c r="A7" s="71"/>
      <c r="B7" s="72" t="s">
        <v>5</v>
      </c>
      <c r="C7" s="78"/>
      <c r="D7" s="10"/>
    </row>
    <row r="8" spans="1:10" x14ac:dyDescent="0.25">
      <c r="A8" s="71">
        <v>1</v>
      </c>
      <c r="B8" s="73" t="s">
        <v>74</v>
      </c>
      <c r="C8" s="78">
        <v>835.75</v>
      </c>
      <c r="D8" s="10">
        <f>C8+D6</f>
        <v>1527.63</v>
      </c>
    </row>
    <row r="9" spans="1:10" x14ac:dyDescent="0.25">
      <c r="A9" s="73"/>
      <c r="B9" s="72" t="s">
        <v>3</v>
      </c>
      <c r="C9" s="73"/>
      <c r="D9" s="3"/>
    </row>
    <row r="10" spans="1:10" x14ac:dyDescent="0.25">
      <c r="A10" s="71">
        <v>1</v>
      </c>
      <c r="B10" s="73" t="s">
        <v>82</v>
      </c>
      <c r="C10" s="73">
        <v>654.6</v>
      </c>
      <c r="D10" s="13"/>
    </row>
    <row r="11" spans="1:10" x14ac:dyDescent="0.25">
      <c r="A11" s="71">
        <v>2</v>
      </c>
      <c r="B11" s="73" t="s">
        <v>83</v>
      </c>
      <c r="C11" s="73">
        <v>4848.5</v>
      </c>
      <c r="D11" s="13"/>
    </row>
    <row r="12" spans="1:10" x14ac:dyDescent="0.25">
      <c r="A12" s="71">
        <v>3</v>
      </c>
      <c r="B12" s="73" t="s">
        <v>84</v>
      </c>
      <c r="C12" s="73">
        <v>386.75</v>
      </c>
      <c r="D12" s="13"/>
    </row>
    <row r="13" spans="1:10" x14ac:dyDescent="0.25">
      <c r="A13" s="71"/>
      <c r="B13" s="72" t="s">
        <v>76</v>
      </c>
      <c r="C13" s="72">
        <f>SUM(C10:C12)</f>
        <v>5889.85</v>
      </c>
      <c r="D13" s="3">
        <f>C13+D8</f>
        <v>7417.4800000000005</v>
      </c>
    </row>
    <row r="14" spans="1:10" x14ac:dyDescent="0.25">
      <c r="A14" s="71"/>
      <c r="B14" s="72" t="s">
        <v>7</v>
      </c>
      <c r="C14" s="73"/>
      <c r="D14" s="3"/>
    </row>
    <row r="15" spans="1:10" ht="30" x14ac:dyDescent="0.25">
      <c r="A15" s="73">
        <v>1</v>
      </c>
      <c r="B15" s="73" t="s">
        <v>88</v>
      </c>
      <c r="C15" s="73">
        <v>656.45</v>
      </c>
      <c r="D15" s="3">
        <f>C15+D13</f>
        <v>8073.93</v>
      </c>
    </row>
    <row r="16" spans="1:10" x14ac:dyDescent="0.25">
      <c r="A16" s="73"/>
      <c r="B16" s="72" t="s">
        <v>8</v>
      </c>
      <c r="C16" s="73"/>
      <c r="D16" s="13"/>
    </row>
    <row r="17" spans="1:4" ht="30" x14ac:dyDescent="0.25">
      <c r="A17" s="73">
        <v>1</v>
      </c>
      <c r="B17" s="73" t="s">
        <v>93</v>
      </c>
      <c r="C17" s="72">
        <v>2079.63</v>
      </c>
      <c r="D17" s="3">
        <f>C17+D15</f>
        <v>10153.560000000001</v>
      </c>
    </row>
    <row r="18" spans="1:4" x14ac:dyDescent="0.25">
      <c r="A18" s="73"/>
      <c r="B18" s="72" t="s">
        <v>9</v>
      </c>
      <c r="C18" s="73"/>
      <c r="D18" s="3"/>
    </row>
    <row r="19" spans="1:4" ht="30" x14ac:dyDescent="0.25">
      <c r="A19" s="73">
        <v>1</v>
      </c>
      <c r="B19" s="73" t="s">
        <v>96</v>
      </c>
      <c r="C19" s="73">
        <v>7105.25</v>
      </c>
      <c r="D19" s="3"/>
    </row>
    <row r="20" spans="1:4" x14ac:dyDescent="0.25">
      <c r="A20" s="73">
        <v>2</v>
      </c>
      <c r="B20" s="73" t="s">
        <v>97</v>
      </c>
      <c r="C20" s="73">
        <v>2711.92</v>
      </c>
      <c r="D20" s="3"/>
    </row>
    <row r="21" spans="1:4" x14ac:dyDescent="0.25">
      <c r="A21" s="73">
        <v>3</v>
      </c>
      <c r="B21" s="73" t="s">
        <v>98</v>
      </c>
      <c r="C21" s="73">
        <v>9330.57</v>
      </c>
      <c r="D21" s="3"/>
    </row>
    <row r="22" spans="1:4" x14ac:dyDescent="0.25">
      <c r="A22" s="73"/>
      <c r="B22" s="72" t="s">
        <v>95</v>
      </c>
      <c r="C22" s="72">
        <f>SUM(C19:C21)</f>
        <v>19147.739999999998</v>
      </c>
      <c r="D22" s="3">
        <f>C22+D17</f>
        <v>29301.3</v>
      </c>
    </row>
    <row r="23" spans="1:4" x14ac:dyDescent="0.25">
      <c r="A23" s="73"/>
      <c r="B23" s="72" t="s">
        <v>12</v>
      </c>
      <c r="C23" s="73"/>
      <c r="D23" s="3"/>
    </row>
    <row r="24" spans="1:4" x14ac:dyDescent="0.25">
      <c r="A24" s="73">
        <v>1</v>
      </c>
      <c r="B24" s="73" t="s">
        <v>110</v>
      </c>
      <c r="C24" s="73">
        <v>301.75</v>
      </c>
      <c r="D24" s="3">
        <f>C24+D22</f>
        <v>29603.05</v>
      </c>
    </row>
    <row r="25" spans="1:4" x14ac:dyDescent="0.25">
      <c r="A25" s="75"/>
      <c r="B25" s="72" t="s">
        <v>13</v>
      </c>
      <c r="C25" s="75"/>
      <c r="D25" s="14"/>
    </row>
    <row r="26" spans="1:4" x14ac:dyDescent="0.25">
      <c r="A26" s="75">
        <v>1</v>
      </c>
      <c r="B26" s="73" t="s">
        <v>65</v>
      </c>
      <c r="C26" s="74">
        <v>3309.81</v>
      </c>
      <c r="D26" s="14">
        <f>C26+D24</f>
        <v>32912.86</v>
      </c>
    </row>
    <row r="27" spans="1:4" x14ac:dyDescent="0.25">
      <c r="A27" s="75"/>
      <c r="B27" s="72"/>
      <c r="C27" s="75"/>
      <c r="D27" s="15"/>
    </row>
    <row r="28" spans="1:4" x14ac:dyDescent="0.25">
      <c r="A28" s="75"/>
      <c r="B28" s="77"/>
      <c r="C28" s="75"/>
      <c r="D28" s="14"/>
    </row>
    <row r="29" spans="1:4" x14ac:dyDescent="0.25">
      <c r="A29" s="75"/>
      <c r="B29" s="77"/>
      <c r="C29" s="75"/>
      <c r="D29" s="14"/>
    </row>
    <row r="30" spans="1:4" x14ac:dyDescent="0.25">
      <c r="A30" s="75"/>
      <c r="B30" s="76"/>
      <c r="C30" s="74"/>
      <c r="D30" s="14"/>
    </row>
    <row r="31" spans="1:4" x14ac:dyDescent="0.25">
      <c r="A31" s="75"/>
      <c r="B31" s="76"/>
      <c r="C31" s="75"/>
      <c r="D31" s="14"/>
    </row>
    <row r="32" spans="1:4" x14ac:dyDescent="0.25">
      <c r="A32" s="75"/>
      <c r="B32" s="77"/>
      <c r="C32" s="79"/>
      <c r="D32" s="14"/>
    </row>
    <row r="33" spans="1:4" x14ac:dyDescent="0.25">
      <c r="A33" s="75"/>
      <c r="B33" s="77"/>
      <c r="C33" s="75"/>
      <c r="D33" s="14"/>
    </row>
    <row r="34" spans="1:4" x14ac:dyDescent="0.25">
      <c r="A34" s="75"/>
      <c r="B34" s="77"/>
      <c r="C34" s="75"/>
      <c r="D34" s="14"/>
    </row>
    <row r="35" spans="1:4" x14ac:dyDescent="0.25">
      <c r="A35" s="75"/>
      <c r="B35" s="76"/>
      <c r="C35" s="74"/>
      <c r="D35" s="14"/>
    </row>
    <row r="36" spans="1:4" x14ac:dyDescent="0.25">
      <c r="A36" s="75"/>
      <c r="B36" s="76"/>
      <c r="C36" s="75"/>
      <c r="D36" s="15"/>
    </row>
    <row r="37" spans="1:4" x14ac:dyDescent="0.25">
      <c r="A37" s="75"/>
      <c r="B37" s="73"/>
      <c r="C37" s="75"/>
      <c r="D37" s="14"/>
    </row>
    <row r="38" spans="1:4" x14ac:dyDescent="0.25">
      <c r="A38" s="75"/>
      <c r="B38" s="77"/>
      <c r="C38" s="75"/>
      <c r="D38" s="14"/>
    </row>
    <row r="39" spans="1:4" x14ac:dyDescent="0.25">
      <c r="A39" s="75"/>
      <c r="B39" s="76"/>
      <c r="C39" s="75"/>
      <c r="D39" s="15"/>
    </row>
    <row r="40" spans="1:4" x14ac:dyDescent="0.25">
      <c r="A40" s="75"/>
      <c r="B40" s="77"/>
      <c r="C40" s="75"/>
      <c r="D40" s="15"/>
    </row>
    <row r="41" spans="1:4" x14ac:dyDescent="0.25">
      <c r="A41" s="43"/>
      <c r="B41" s="24"/>
      <c r="C41" s="43"/>
      <c r="D41" s="15"/>
    </row>
    <row r="42" spans="1:4" x14ac:dyDescent="0.25">
      <c r="A42" s="43"/>
      <c r="B42" s="24"/>
      <c r="C42" s="43"/>
      <c r="D42" s="15"/>
    </row>
    <row r="43" spans="1:4" x14ac:dyDescent="0.25">
      <c r="A43" s="43"/>
      <c r="B43" s="24"/>
      <c r="C43" s="43"/>
      <c r="D43" s="14"/>
    </row>
    <row r="44" spans="1:4" x14ac:dyDescent="0.25">
      <c r="A44" s="43"/>
      <c r="B44" s="26"/>
      <c r="C44" s="43"/>
      <c r="D44" s="15"/>
    </row>
    <row r="45" spans="1:4" x14ac:dyDescent="0.25">
      <c r="A45" s="43"/>
      <c r="B45" s="26"/>
      <c r="C45" s="43"/>
      <c r="D45" s="15"/>
    </row>
    <row r="46" spans="1:4" x14ac:dyDescent="0.25">
      <c r="A46" s="43"/>
      <c r="B46" s="24"/>
      <c r="C46" s="43"/>
      <c r="D46" s="14"/>
    </row>
    <row r="47" spans="1:4" x14ac:dyDescent="0.25">
      <c r="A47" s="15"/>
      <c r="B47" s="33"/>
      <c r="C47" s="14"/>
      <c r="D47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D15" sqref="D1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95" t="s">
        <v>62</v>
      </c>
      <c r="C1" s="95"/>
      <c r="D1" s="95"/>
      <c r="E1" s="7"/>
      <c r="F1" s="7"/>
      <c r="G1" s="7"/>
      <c r="H1" s="7"/>
    </row>
    <row r="2" spans="1:8" ht="15.95" customHeight="1" x14ac:dyDescent="0.25">
      <c r="A2" s="6"/>
      <c r="B2" s="97" t="s">
        <v>51</v>
      </c>
      <c r="C2" s="97"/>
      <c r="D2" s="97"/>
      <c r="E2" s="1"/>
      <c r="F2" s="1"/>
      <c r="G2" s="1"/>
      <c r="H2" s="1"/>
    </row>
    <row r="3" spans="1:8" ht="15.95" customHeight="1" x14ac:dyDescent="0.25">
      <c r="A3" s="6"/>
      <c r="B3" s="95" t="s">
        <v>35</v>
      </c>
      <c r="C3" s="95"/>
      <c r="D3" s="9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80"/>
      <c r="B5" s="72" t="s">
        <v>2</v>
      </c>
      <c r="C5" s="80"/>
      <c r="D5" s="80"/>
      <c r="E5" s="1"/>
      <c r="F5" s="1"/>
      <c r="G5" s="1"/>
      <c r="H5" s="1"/>
    </row>
    <row r="6" spans="1:8" x14ac:dyDescent="0.25">
      <c r="A6" s="73">
        <v>1</v>
      </c>
      <c r="B6" s="73" t="s">
        <v>66</v>
      </c>
      <c r="C6" s="81">
        <v>3200</v>
      </c>
      <c r="D6" s="72">
        <v>3200</v>
      </c>
    </row>
    <row r="7" spans="1:8" x14ac:dyDescent="0.25">
      <c r="A7" s="75"/>
      <c r="B7" s="74" t="s">
        <v>3</v>
      </c>
      <c r="C7" s="82"/>
      <c r="D7" s="74"/>
    </row>
    <row r="8" spans="1:8" x14ac:dyDescent="0.25">
      <c r="A8" s="75">
        <v>1</v>
      </c>
      <c r="B8" s="73" t="s">
        <v>85</v>
      </c>
      <c r="C8" s="83">
        <v>27672</v>
      </c>
      <c r="D8" s="84">
        <f>C8+D6</f>
        <v>30872</v>
      </c>
    </row>
    <row r="9" spans="1:8" x14ac:dyDescent="0.25">
      <c r="A9" s="85"/>
      <c r="B9" s="86" t="s">
        <v>10</v>
      </c>
      <c r="C9" s="75"/>
      <c r="D9" s="74"/>
    </row>
    <row r="10" spans="1:8" x14ac:dyDescent="0.25">
      <c r="A10" s="87">
        <v>1</v>
      </c>
      <c r="B10" s="88" t="s">
        <v>102</v>
      </c>
      <c r="C10" s="89">
        <v>7425</v>
      </c>
      <c r="D10" s="90">
        <f>C10+D8</f>
        <v>38297</v>
      </c>
    </row>
    <row r="11" spans="1:8" x14ac:dyDescent="0.25">
      <c r="A11" s="75"/>
      <c r="B11" s="72" t="s">
        <v>11</v>
      </c>
      <c r="C11" s="75"/>
      <c r="D11" s="75"/>
    </row>
    <row r="12" spans="1:8" ht="45" x14ac:dyDescent="0.25">
      <c r="A12" s="75">
        <v>1</v>
      </c>
      <c r="B12" s="73" t="s">
        <v>106</v>
      </c>
      <c r="C12" s="74">
        <v>9568</v>
      </c>
      <c r="D12" s="74">
        <f>C12+D10</f>
        <v>47865</v>
      </c>
    </row>
    <row r="13" spans="1:8" x14ac:dyDescent="0.25">
      <c r="A13" s="75"/>
      <c r="B13" s="76" t="s">
        <v>13</v>
      </c>
      <c r="C13" s="75"/>
      <c r="D13" s="74"/>
    </row>
    <row r="14" spans="1:8" x14ac:dyDescent="0.25">
      <c r="A14" s="75">
        <v>1</v>
      </c>
      <c r="B14" s="77" t="s">
        <v>115</v>
      </c>
      <c r="C14" s="75">
        <f>11408+2367</f>
        <v>13775</v>
      </c>
      <c r="D14" s="74">
        <f>C14+D12</f>
        <v>61640</v>
      </c>
    </row>
    <row r="15" spans="1:8" x14ac:dyDescent="0.25">
      <c r="A15" s="75"/>
      <c r="B15" s="77"/>
      <c r="C15" s="75"/>
      <c r="D15" s="74"/>
    </row>
    <row r="16" spans="1:8" x14ac:dyDescent="0.25">
      <c r="A16" s="75"/>
      <c r="B16" s="77"/>
      <c r="C16" s="75"/>
      <c r="D16" s="75"/>
    </row>
    <row r="17" spans="1:4" x14ac:dyDescent="0.25">
      <c r="A17" s="75"/>
      <c r="B17" s="77"/>
      <c r="C17" s="75"/>
      <c r="D17" s="75"/>
    </row>
    <row r="18" spans="1:4" x14ac:dyDescent="0.25">
      <c r="A18" s="75"/>
      <c r="B18" s="73"/>
      <c r="C18" s="73"/>
      <c r="D18" s="74"/>
    </row>
    <row r="19" spans="1:4" x14ac:dyDescent="0.25">
      <c r="A19" s="75"/>
      <c r="B19" s="75"/>
      <c r="C19" s="75"/>
      <c r="D19" s="75"/>
    </row>
    <row r="20" spans="1:4" x14ac:dyDescent="0.25">
      <c r="A20" s="75"/>
      <c r="B20" s="77"/>
      <c r="C20" s="75"/>
      <c r="D20" s="74"/>
    </row>
    <row r="21" spans="1:4" x14ac:dyDescent="0.25">
      <c r="A21" s="75"/>
      <c r="B21" s="73"/>
      <c r="C21" s="75"/>
      <c r="D21" s="75"/>
    </row>
    <row r="22" spans="1:4" x14ac:dyDescent="0.25">
      <c r="A22" s="75"/>
      <c r="B22" s="74"/>
      <c r="C22" s="74"/>
      <c r="D22" s="74"/>
    </row>
    <row r="23" spans="1:4" x14ac:dyDescent="0.25">
      <c r="A23" s="75"/>
      <c r="B23" s="91"/>
      <c r="C23" s="75"/>
      <c r="D23" s="75"/>
    </row>
    <row r="24" spans="1:4" x14ac:dyDescent="0.25">
      <c r="A24" s="75"/>
      <c r="B24" s="77"/>
      <c r="C24" s="75"/>
      <c r="D24" s="75"/>
    </row>
    <row r="25" spans="1:4" x14ac:dyDescent="0.25">
      <c r="A25" s="75"/>
      <c r="B25" s="73"/>
      <c r="C25" s="75"/>
      <c r="D25" s="74"/>
    </row>
    <row r="26" spans="1:4" x14ac:dyDescent="0.25">
      <c r="A26" s="75"/>
      <c r="B26" s="91"/>
      <c r="C26" s="74"/>
      <c r="D26" s="74"/>
    </row>
    <row r="27" spans="1:4" x14ac:dyDescent="0.25">
      <c r="A27" s="75"/>
      <c r="B27" s="92"/>
      <c r="C27" s="75"/>
      <c r="D27" s="75"/>
    </row>
    <row r="28" spans="1:4" x14ac:dyDescent="0.25">
      <c r="A28" s="75"/>
      <c r="B28" s="91"/>
      <c r="C28" s="74"/>
      <c r="D28" s="74"/>
    </row>
    <row r="29" spans="1:4" x14ac:dyDescent="0.25">
      <c r="A29" s="75"/>
      <c r="B29" s="91"/>
      <c r="C29" s="75"/>
      <c r="D29" s="75"/>
    </row>
    <row r="30" spans="1:4" x14ac:dyDescent="0.25">
      <c r="A30" s="75"/>
      <c r="B30" s="92"/>
      <c r="C30" s="75"/>
      <c r="D30" s="75"/>
    </row>
    <row r="31" spans="1:4" x14ac:dyDescent="0.25">
      <c r="A31" s="75"/>
      <c r="B31" s="91"/>
      <c r="C31" s="74"/>
      <c r="D31" s="74"/>
    </row>
    <row r="32" spans="1:4" x14ac:dyDescent="0.25">
      <c r="A32" s="93"/>
      <c r="B32" s="93"/>
      <c r="C32" s="93"/>
      <c r="D32" s="93"/>
    </row>
    <row r="33" spans="1:4" x14ac:dyDescent="0.25">
      <c r="A33" s="93"/>
      <c r="B33" s="93"/>
      <c r="C33" s="93"/>
      <c r="D33" s="93"/>
    </row>
    <row r="34" spans="1:4" x14ac:dyDescent="0.25">
      <c r="A34" s="93"/>
      <c r="B34" s="93"/>
      <c r="C34" s="93"/>
      <c r="D34" s="93"/>
    </row>
    <row r="35" spans="1:4" x14ac:dyDescent="0.25">
      <c r="A35" s="93"/>
      <c r="B35" s="93"/>
      <c r="C35" s="93"/>
      <c r="D35" s="93"/>
    </row>
    <row r="36" spans="1:4" x14ac:dyDescent="0.25">
      <c r="A36" s="93"/>
      <c r="B36" s="93"/>
      <c r="C36" s="93"/>
      <c r="D36" s="93"/>
    </row>
    <row r="37" spans="1:4" x14ac:dyDescent="0.25">
      <c r="A37" s="93"/>
      <c r="B37" s="93"/>
      <c r="C37" s="93"/>
      <c r="D37" s="93"/>
    </row>
    <row r="38" spans="1:4" x14ac:dyDescent="0.25">
      <c r="A38" s="93"/>
      <c r="B38" s="93"/>
      <c r="C38" s="93"/>
      <c r="D38" s="93"/>
    </row>
    <row r="39" spans="1:4" x14ac:dyDescent="0.25">
      <c r="A39" s="93"/>
      <c r="B39" s="93"/>
      <c r="C39" s="93"/>
      <c r="D39" s="93"/>
    </row>
    <row r="40" spans="1:4" x14ac:dyDescent="0.25">
      <c r="A40" s="93"/>
      <c r="B40" s="93"/>
      <c r="C40" s="93"/>
      <c r="D40" s="93"/>
    </row>
    <row r="41" spans="1:4" x14ac:dyDescent="0.25">
      <c r="A41" s="93"/>
      <c r="B41" s="93"/>
      <c r="C41" s="93"/>
      <c r="D41" s="93"/>
    </row>
    <row r="42" spans="1:4" x14ac:dyDescent="0.25">
      <c r="A42" s="93"/>
      <c r="B42" s="93"/>
      <c r="C42" s="93"/>
      <c r="D42" s="9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5" sqref="B15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5" t="s">
        <v>62</v>
      </c>
      <c r="C1" s="95"/>
      <c r="D1" s="95"/>
    </row>
    <row r="2" spans="1:4" ht="15.75" x14ac:dyDescent="0.25">
      <c r="A2" s="6"/>
      <c r="B2" s="97" t="s">
        <v>51</v>
      </c>
      <c r="C2" s="97"/>
      <c r="D2" s="97"/>
    </row>
    <row r="3" spans="1:4" ht="15.75" x14ac:dyDescent="0.25">
      <c r="A3" s="6"/>
      <c r="B3" s="95" t="s">
        <v>37</v>
      </c>
      <c r="C3" s="95"/>
      <c r="D3" s="9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3"/>
      <c r="C8" s="69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40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95" t="s">
        <v>67</v>
      </c>
      <c r="C1" s="95"/>
      <c r="D1" s="95"/>
      <c r="E1" s="7"/>
      <c r="F1" s="7"/>
      <c r="G1" s="7"/>
      <c r="H1" s="7"/>
    </row>
    <row r="2" spans="1:8" ht="15.75" x14ac:dyDescent="0.25">
      <c r="A2" s="6"/>
      <c r="B2" s="97" t="s">
        <v>51</v>
      </c>
      <c r="C2" s="97"/>
      <c r="D2" s="97"/>
      <c r="E2" s="1"/>
      <c r="F2" s="1"/>
      <c r="G2" s="1"/>
      <c r="H2" s="1"/>
    </row>
    <row r="3" spans="1:8" ht="15.75" x14ac:dyDescent="0.25">
      <c r="A3" s="6"/>
      <c r="B3" s="95" t="s">
        <v>36</v>
      </c>
      <c r="C3" s="95"/>
      <c r="D3" s="9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7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89</v>
      </c>
      <c r="C6" s="13">
        <v>10599</v>
      </c>
      <c r="D6" s="3"/>
    </row>
    <row r="7" spans="1:8" s="1" customFormat="1" x14ac:dyDescent="0.25">
      <c r="A7" s="13">
        <v>2</v>
      </c>
      <c r="B7" s="40" t="s">
        <v>90</v>
      </c>
      <c r="C7" s="13">
        <v>7436.5</v>
      </c>
      <c r="D7" s="51"/>
    </row>
    <row r="8" spans="1:8" s="5" customFormat="1" x14ac:dyDescent="0.25">
      <c r="A8" s="43"/>
      <c r="B8" s="3" t="s">
        <v>87</v>
      </c>
      <c r="C8" s="43">
        <f>SUM(C6:C7)</f>
        <v>18035.5</v>
      </c>
      <c r="D8" s="52">
        <f>C8</f>
        <v>18035.5</v>
      </c>
    </row>
    <row r="9" spans="1:8" x14ac:dyDescent="0.25">
      <c r="A9" s="15"/>
      <c r="B9" s="3" t="s">
        <v>9</v>
      </c>
      <c r="C9" s="15"/>
      <c r="D9" s="53"/>
    </row>
    <row r="10" spans="1:8" ht="28.5" x14ac:dyDescent="0.25">
      <c r="A10" s="15">
        <v>1</v>
      </c>
      <c r="B10" s="94" t="s">
        <v>99</v>
      </c>
      <c r="C10" s="15">
        <v>29055</v>
      </c>
      <c r="D10" s="52">
        <f>C10+D8</f>
        <v>47090.5</v>
      </c>
    </row>
    <row r="11" spans="1:8" s="5" customFormat="1" x14ac:dyDescent="0.25">
      <c r="A11" s="43"/>
      <c r="B11" s="3"/>
      <c r="C11" s="43"/>
      <c r="D11" s="52"/>
    </row>
    <row r="12" spans="1:8" x14ac:dyDescent="0.25">
      <c r="A12" s="43"/>
      <c r="B12" s="13"/>
      <c r="C12" s="43"/>
      <c r="D12" s="52"/>
    </row>
    <row r="13" spans="1:8" x14ac:dyDescent="0.25">
      <c r="A13" s="14"/>
      <c r="B13" s="3"/>
      <c r="C13" s="14"/>
      <c r="D13" s="52"/>
    </row>
    <row r="14" spans="1:8" x14ac:dyDescent="0.25">
      <c r="A14" s="43"/>
      <c r="B14" s="13"/>
      <c r="C14" s="43"/>
      <c r="D14" s="52"/>
    </row>
    <row r="15" spans="1:8" x14ac:dyDescent="0.25">
      <c r="A15" s="43"/>
      <c r="B15" s="3"/>
      <c r="C15" s="43"/>
      <c r="D15" s="15"/>
    </row>
    <row r="16" spans="1:8" x14ac:dyDescent="0.25">
      <c r="A16" s="43"/>
      <c r="B16" s="13"/>
      <c r="C16" s="43"/>
      <c r="D16" s="52"/>
    </row>
    <row r="17" spans="1:4" x14ac:dyDescent="0.25">
      <c r="A17" s="43"/>
      <c r="B17" s="13"/>
      <c r="C17" s="43"/>
      <c r="D17" s="15"/>
    </row>
    <row r="18" spans="1:4" x14ac:dyDescent="0.25">
      <c r="A18" s="15"/>
      <c r="B18" s="13"/>
      <c r="C18" s="53"/>
      <c r="D18" s="52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ht="15.75" x14ac:dyDescent="0.25">
      <c r="A1" s="98" t="s">
        <v>61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42240.15</v>
      </c>
      <c r="C4" s="30">
        <f t="shared" ref="C4:N4" si="0">C5+C6+C7</f>
        <v>46620.15</v>
      </c>
      <c r="D4" s="30">
        <f t="shared" si="0"/>
        <v>50115.15</v>
      </c>
      <c r="E4" s="30">
        <f t="shared" si="0"/>
        <v>40245.15</v>
      </c>
      <c r="F4" s="30">
        <f t="shared" si="0"/>
        <v>40245.15</v>
      </c>
      <c r="G4" s="30">
        <f t="shared" si="0"/>
        <v>40245.15</v>
      </c>
      <c r="H4" s="30">
        <f t="shared" si="0"/>
        <v>40245.15</v>
      </c>
      <c r="I4" s="30">
        <f t="shared" si="0"/>
        <v>40245.15</v>
      </c>
      <c r="J4" s="30">
        <f t="shared" si="0"/>
        <v>40245.15</v>
      </c>
      <c r="K4" s="30">
        <f t="shared" si="0"/>
        <v>40245.15</v>
      </c>
      <c r="L4" s="30">
        <f t="shared" si="0"/>
        <v>44439.15</v>
      </c>
      <c r="M4" s="30">
        <f t="shared" si="0"/>
        <v>44745.15</v>
      </c>
      <c r="N4" s="30">
        <f t="shared" si="0"/>
        <v>509875.79999999993</v>
      </c>
    </row>
    <row r="5" spans="1:14" ht="39" customHeight="1" x14ac:dyDescent="0.35">
      <c r="A5" s="36" t="s">
        <v>17</v>
      </c>
      <c r="B5" s="31">
        <v>26654.36</v>
      </c>
      <c r="C5" s="31">
        <v>26654.36</v>
      </c>
      <c r="D5" s="31">
        <v>26654.36</v>
      </c>
      <c r="E5" s="31">
        <v>26654.36</v>
      </c>
      <c r="F5" s="31">
        <v>26654.36</v>
      </c>
      <c r="G5" s="31">
        <v>26654.36</v>
      </c>
      <c r="H5" s="31">
        <v>26654.36</v>
      </c>
      <c r="I5" s="31">
        <v>26654.36</v>
      </c>
      <c r="J5" s="31">
        <v>26654.36</v>
      </c>
      <c r="K5" s="31">
        <v>26654.36</v>
      </c>
      <c r="L5" s="31">
        <v>26654.36</v>
      </c>
      <c r="M5" s="31">
        <v>26654.36</v>
      </c>
      <c r="N5" s="31">
        <f t="shared" ref="N5:N23" si="1">SUM(B5:M5)</f>
        <v>319852.31999999989</v>
      </c>
    </row>
    <row r="6" spans="1:14" ht="44.25" customHeight="1" x14ac:dyDescent="0.35">
      <c r="A6" s="36" t="s">
        <v>39</v>
      </c>
      <c r="B6" s="31">
        <v>13590.79</v>
      </c>
      <c r="C6" s="31">
        <v>13590.79</v>
      </c>
      <c r="D6" s="31">
        <v>13590.79</v>
      </c>
      <c r="E6" s="31">
        <v>13590.79</v>
      </c>
      <c r="F6" s="31">
        <v>13590.79</v>
      </c>
      <c r="G6" s="31">
        <v>13590.79</v>
      </c>
      <c r="H6" s="31">
        <v>13590.79</v>
      </c>
      <c r="I6" s="31">
        <v>13590.79</v>
      </c>
      <c r="J6" s="31">
        <v>13590.79</v>
      </c>
      <c r="K6" s="31">
        <v>13590.79</v>
      </c>
      <c r="L6" s="31">
        <v>13590.79</v>
      </c>
      <c r="M6" s="31">
        <v>13590.79</v>
      </c>
      <c r="N6" s="31">
        <f>SUM(B6:M6)</f>
        <v>163089.48000000007</v>
      </c>
    </row>
    <row r="7" spans="1:14" ht="44.25" customHeight="1" x14ac:dyDescent="0.35">
      <c r="A7" s="36" t="s">
        <v>32</v>
      </c>
      <c r="B7" s="31">
        <v>1995</v>
      </c>
      <c r="C7" s="31">
        <v>6375</v>
      </c>
      <c r="D7" s="31">
        <v>9870</v>
      </c>
      <c r="E7" s="31"/>
      <c r="F7" s="31"/>
      <c r="G7" s="31"/>
      <c r="H7" s="31"/>
      <c r="I7" s="31"/>
      <c r="J7" s="31"/>
      <c r="K7" s="31"/>
      <c r="L7" s="31">
        <v>4194</v>
      </c>
      <c r="M7" s="31">
        <v>4500</v>
      </c>
      <c r="N7" s="31">
        <f>SUM(B7:M7)</f>
        <v>26934</v>
      </c>
    </row>
    <row r="8" spans="1:14" ht="36" customHeight="1" x14ac:dyDescent="0.35">
      <c r="A8" s="37" t="s">
        <v>18</v>
      </c>
      <c r="B8" s="30">
        <f>B9+B10+B11+B12+B13</f>
        <v>50389.88</v>
      </c>
      <c r="C8" s="30">
        <f t="shared" ref="C8:M8" si="2">C9+C10+C11+C12+C13</f>
        <v>57568.99</v>
      </c>
      <c r="D8" s="30">
        <f>D9+D10+D11+D12+D13</f>
        <v>61206</v>
      </c>
      <c r="E8" s="30">
        <f t="shared" si="2"/>
        <v>50915.920000000006</v>
      </c>
      <c r="F8" s="30">
        <f t="shared" si="2"/>
        <v>51108.479999999996</v>
      </c>
      <c r="G8" s="30">
        <f t="shared" si="2"/>
        <v>65675.13</v>
      </c>
      <c r="H8" s="30">
        <f t="shared" si="2"/>
        <v>48510.47</v>
      </c>
      <c r="I8" s="30">
        <f t="shared" si="2"/>
        <v>54966.65</v>
      </c>
      <c r="J8" s="30">
        <f t="shared" si="2"/>
        <v>50064.75</v>
      </c>
      <c r="K8" s="30">
        <f t="shared" si="2"/>
        <v>63001.180000000008</v>
      </c>
      <c r="L8" s="30">
        <f t="shared" si="2"/>
        <v>68546.590000000011</v>
      </c>
      <c r="M8" s="30">
        <f t="shared" si="2"/>
        <v>52424.12</v>
      </c>
      <c r="N8" s="30">
        <f t="shared" si="1"/>
        <v>674378.16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4647.92</v>
      </c>
      <c r="E9" s="31">
        <v>3907.92</v>
      </c>
      <c r="F9" s="31">
        <v>2475.42</v>
      </c>
      <c r="G9" s="31">
        <v>2158.92</v>
      </c>
      <c r="H9" s="31">
        <v>2158.92</v>
      </c>
      <c r="I9" s="31">
        <v>2158.92</v>
      </c>
      <c r="J9" s="31">
        <v>2158.92</v>
      </c>
      <c r="K9" s="31">
        <v>2791.92</v>
      </c>
      <c r="L9" s="31">
        <v>2158.92</v>
      </c>
      <c r="M9" s="31">
        <v>2158.92</v>
      </c>
      <c r="N9" s="30">
        <f t="shared" si="1"/>
        <v>31094.539999999994</v>
      </c>
    </row>
    <row r="10" spans="1:14" ht="45.75" customHeight="1" x14ac:dyDescent="0.35">
      <c r="A10" s="36" t="s">
        <v>20</v>
      </c>
      <c r="B10" s="32">
        <f>5643+4104</f>
        <v>9747</v>
      </c>
      <c r="C10" s="31">
        <v>17376</v>
      </c>
      <c r="D10" s="31">
        <v>11890.5</v>
      </c>
      <c r="E10" s="31">
        <v>9747</v>
      </c>
      <c r="F10" s="31">
        <v>9747</v>
      </c>
      <c r="G10" s="31">
        <v>9747</v>
      </c>
      <c r="H10" s="31">
        <v>9747</v>
      </c>
      <c r="I10" s="31">
        <v>14030</v>
      </c>
      <c r="J10" s="31">
        <v>9812</v>
      </c>
      <c r="K10" s="31">
        <v>14951</v>
      </c>
      <c r="L10" s="31">
        <v>14985</v>
      </c>
      <c r="M10" s="31">
        <v>12865</v>
      </c>
      <c r="N10" s="30">
        <f t="shared" si="1"/>
        <v>144644.5</v>
      </c>
    </row>
    <row r="11" spans="1:14" ht="45.75" customHeight="1" x14ac:dyDescent="0.35">
      <c r="A11" s="46" t="s">
        <v>30</v>
      </c>
      <c r="B11" s="32">
        <v>691.88</v>
      </c>
      <c r="C11" s="31">
        <v>835.75</v>
      </c>
      <c r="D11" s="31">
        <v>5889.85</v>
      </c>
      <c r="E11" s="31">
        <v>656.45</v>
      </c>
      <c r="F11" s="31">
        <v>2079.63</v>
      </c>
      <c r="G11" s="31">
        <v>19147.84</v>
      </c>
      <c r="H11" s="31"/>
      <c r="I11" s="31"/>
      <c r="J11" s="31">
        <v>301.75</v>
      </c>
      <c r="K11" s="31">
        <v>3309.81</v>
      </c>
      <c r="L11" s="31"/>
      <c r="M11" s="31"/>
      <c r="N11" s="30">
        <f t="shared" si="1"/>
        <v>32912.959999999999</v>
      </c>
    </row>
    <row r="12" spans="1:14" ht="45.75" customHeight="1" x14ac:dyDescent="0.35">
      <c r="A12" s="46" t="s">
        <v>38</v>
      </c>
      <c r="B12" s="32">
        <v>34621.370000000003</v>
      </c>
      <c r="C12" s="32">
        <v>34621.370000000003</v>
      </c>
      <c r="D12" s="31">
        <v>34621.370000000003</v>
      </c>
      <c r="E12" s="31">
        <v>34621.370000000003</v>
      </c>
      <c r="F12" s="31">
        <v>34621.370000000003</v>
      </c>
      <c r="G12" s="31">
        <v>34621.370000000003</v>
      </c>
      <c r="H12" s="31">
        <v>34621.370000000003</v>
      </c>
      <c r="I12" s="31">
        <v>34621.370000000003</v>
      </c>
      <c r="J12" s="31">
        <v>34621.370000000003</v>
      </c>
      <c r="K12" s="31">
        <v>34621.370000000003</v>
      </c>
      <c r="L12" s="31">
        <v>49621.37</v>
      </c>
      <c r="M12" s="31">
        <v>34621.370000000003</v>
      </c>
      <c r="N12" s="30">
        <f t="shared" si="1"/>
        <v>430456.44</v>
      </c>
    </row>
    <row r="13" spans="1:14" ht="21.75" customHeight="1" x14ac:dyDescent="0.35">
      <c r="A13" s="36" t="s">
        <v>21</v>
      </c>
      <c r="B13" s="31">
        <v>3170.71</v>
      </c>
      <c r="C13" s="31">
        <v>2576.9499999999998</v>
      </c>
      <c r="D13" s="31">
        <v>4156.3599999999997</v>
      </c>
      <c r="E13" s="31">
        <v>1983.18</v>
      </c>
      <c r="F13" s="31">
        <v>2185.06</v>
      </c>
      <c r="G13" s="31"/>
      <c r="H13" s="31">
        <v>1983.18</v>
      </c>
      <c r="I13" s="31">
        <v>4156.3599999999997</v>
      </c>
      <c r="J13" s="31">
        <v>3170.71</v>
      </c>
      <c r="K13" s="31">
        <v>7327.08</v>
      </c>
      <c r="L13" s="31">
        <v>1781.3</v>
      </c>
      <c r="M13" s="31">
        <v>2778.83</v>
      </c>
      <c r="N13" s="31">
        <f t="shared" si="1"/>
        <v>35269.719999999994</v>
      </c>
    </row>
    <row r="14" spans="1:14" ht="23.25" customHeight="1" x14ac:dyDescent="0.35">
      <c r="A14" s="37" t="s">
        <v>22</v>
      </c>
      <c r="B14" s="30">
        <f>B15+B16+B17</f>
        <v>3200</v>
      </c>
      <c r="C14" s="30">
        <f t="shared" ref="C14:M14" si="3">C15+C16+C17</f>
        <v>0</v>
      </c>
      <c r="D14" s="30">
        <f t="shared" si="3"/>
        <v>27672</v>
      </c>
      <c r="E14" s="30">
        <f t="shared" si="3"/>
        <v>18035.5</v>
      </c>
      <c r="F14" s="30">
        <f t="shared" si="3"/>
        <v>0</v>
      </c>
      <c r="G14" s="30">
        <f t="shared" si="3"/>
        <v>29055</v>
      </c>
      <c r="H14" s="30">
        <f t="shared" si="3"/>
        <v>7425</v>
      </c>
      <c r="I14" s="30">
        <f t="shared" si="3"/>
        <v>9568</v>
      </c>
      <c r="J14" s="30">
        <f t="shared" si="3"/>
        <v>0</v>
      </c>
      <c r="K14" s="30">
        <f t="shared" si="3"/>
        <v>13775</v>
      </c>
      <c r="L14" s="30">
        <f t="shared" si="3"/>
        <v>0</v>
      </c>
      <c r="M14" s="30">
        <f t="shared" si="3"/>
        <v>0</v>
      </c>
      <c r="N14" s="30">
        <f>N15+N16+N17</f>
        <v>108730.5</v>
      </c>
    </row>
    <row r="15" spans="1:14" ht="42" customHeight="1" x14ac:dyDescent="0.35">
      <c r="A15" s="36" t="s">
        <v>23</v>
      </c>
      <c r="B15" s="31"/>
      <c r="C15" s="31"/>
      <c r="D15" s="31"/>
      <c r="E15" s="31">
        <v>18035.5</v>
      </c>
      <c r="F15" s="31"/>
      <c r="G15" s="31">
        <v>29055</v>
      </c>
      <c r="H15" s="31"/>
      <c r="I15" s="31"/>
      <c r="J15" s="31"/>
      <c r="K15" s="31"/>
      <c r="L15" s="67"/>
      <c r="M15" s="31"/>
      <c r="N15" s="31">
        <f>SUM(B15:M15)</f>
        <v>47090.5</v>
      </c>
    </row>
    <row r="16" spans="1:14" ht="40.5" customHeight="1" x14ac:dyDescent="0.35">
      <c r="A16" s="36" t="s">
        <v>24</v>
      </c>
      <c r="B16" s="31">
        <v>3200</v>
      </c>
      <c r="C16" s="31"/>
      <c r="D16" s="31">
        <v>27672</v>
      </c>
      <c r="E16" s="31"/>
      <c r="F16" s="31"/>
      <c r="G16" s="31"/>
      <c r="H16" s="31">
        <v>7425</v>
      </c>
      <c r="I16" s="31">
        <v>9568</v>
      </c>
      <c r="J16" s="31"/>
      <c r="K16" s="31">
        <v>13775</v>
      </c>
      <c r="L16" s="31"/>
      <c r="M16" s="31"/>
      <c r="N16" s="31">
        <f>SUM(B16:M16)</f>
        <v>61640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>SUM(B17:M17)</f>
        <v>0</v>
      </c>
    </row>
    <row r="18" spans="1:14" ht="40.5" customHeight="1" x14ac:dyDescent="0.35">
      <c r="A18" s="60" t="s">
        <v>50</v>
      </c>
      <c r="B18" s="31"/>
      <c r="C18" s="31"/>
      <c r="D18" s="31"/>
      <c r="E18" s="31"/>
      <c r="F18" s="31">
        <v>943</v>
      </c>
      <c r="G18" s="31">
        <v>2892</v>
      </c>
      <c r="H18" s="31"/>
      <c r="I18" s="31">
        <f>3611+44050</f>
        <v>47661</v>
      </c>
      <c r="J18" s="31"/>
      <c r="K18" s="31"/>
      <c r="L18" s="31"/>
      <c r="M18" s="31"/>
      <c r="N18" s="31">
        <f t="shared" si="1"/>
        <v>51496</v>
      </c>
    </row>
    <row r="19" spans="1:14" ht="40.5" customHeight="1" x14ac:dyDescent="0.35">
      <c r="A19" s="37" t="s">
        <v>53</v>
      </c>
      <c r="B19" s="30">
        <f>B20+B21+B22</f>
        <v>8900.59</v>
      </c>
      <c r="C19" s="30">
        <f t="shared" ref="C19:M19" si="4">C20+C21+C22</f>
        <v>15192.880000000001</v>
      </c>
      <c r="D19" s="30">
        <f t="shared" si="4"/>
        <v>1968.1899999999996</v>
      </c>
      <c r="E19" s="30">
        <f t="shared" si="4"/>
        <v>15929.150000000001</v>
      </c>
      <c r="F19" s="30">
        <f t="shared" si="4"/>
        <v>16188.650000000001</v>
      </c>
      <c r="G19" s="30">
        <f t="shared" si="4"/>
        <v>-3572.43</v>
      </c>
      <c r="H19" s="30">
        <f t="shared" si="4"/>
        <v>-1255.3800000000001</v>
      </c>
      <c r="I19" s="30">
        <f t="shared" si="4"/>
        <v>18212.350000000002</v>
      </c>
      <c r="J19" s="30">
        <f t="shared" si="4"/>
        <v>-1403.0099999999998</v>
      </c>
      <c r="K19" s="30">
        <f t="shared" si="4"/>
        <v>14896.48</v>
      </c>
      <c r="L19" s="30">
        <f t="shared" si="4"/>
        <v>-2819.99</v>
      </c>
      <c r="M19" s="30">
        <f t="shared" si="4"/>
        <v>17961.440000000002</v>
      </c>
      <c r="N19" s="30">
        <f t="shared" ref="N19:N22" si="5">SUM(B19:M19)</f>
        <v>100198.92</v>
      </c>
    </row>
    <row r="20" spans="1:14" ht="40.5" customHeight="1" x14ac:dyDescent="0.35">
      <c r="A20" s="36" t="s">
        <v>54</v>
      </c>
      <c r="B20" s="31">
        <v>1696.89</v>
      </c>
      <c r="C20" s="31">
        <v>10687.43</v>
      </c>
      <c r="D20" s="31">
        <v>-7502.04</v>
      </c>
      <c r="E20" s="31">
        <v>6132.62</v>
      </c>
      <c r="F20" s="31">
        <v>3274.7</v>
      </c>
      <c r="G20" s="31">
        <v>59.54</v>
      </c>
      <c r="H20" s="31">
        <v>-3810.56</v>
      </c>
      <c r="I20" s="31">
        <v>10479.040000000001</v>
      </c>
      <c r="J20" s="31">
        <v>-4703.66</v>
      </c>
      <c r="K20" s="31">
        <v>4941.82</v>
      </c>
      <c r="L20" s="31">
        <v>-4376.1899999999996</v>
      </c>
      <c r="M20" s="31">
        <v>7055.49</v>
      </c>
      <c r="N20" s="31">
        <f t="shared" si="5"/>
        <v>23935.08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7203.7</v>
      </c>
      <c r="C22" s="31">
        <v>4505.45</v>
      </c>
      <c r="D22" s="31">
        <v>9470.23</v>
      </c>
      <c r="E22" s="31">
        <v>9796.5300000000007</v>
      </c>
      <c r="F22" s="31">
        <v>12913.95</v>
      </c>
      <c r="G22" s="31">
        <v>-3631.97</v>
      </c>
      <c r="H22" s="31">
        <v>2555.1799999999998</v>
      </c>
      <c r="I22" s="31">
        <v>7733.31</v>
      </c>
      <c r="J22" s="31">
        <v>3300.65</v>
      </c>
      <c r="K22" s="31">
        <v>9954.66</v>
      </c>
      <c r="L22" s="31">
        <v>1556.2</v>
      </c>
      <c r="M22" s="31">
        <v>10905.95</v>
      </c>
      <c r="N22" s="31">
        <f t="shared" si="5"/>
        <v>76263.839999999997</v>
      </c>
    </row>
    <row r="23" spans="1:14" ht="39.75" customHeight="1" x14ac:dyDescent="0.35">
      <c r="A23" s="37" t="s">
        <v>58</v>
      </c>
      <c r="B23" s="30">
        <v>21557.81</v>
      </c>
      <c r="C23" s="30">
        <v>21557.81</v>
      </c>
      <c r="D23" s="30">
        <v>21557.81</v>
      </c>
      <c r="E23" s="30">
        <v>21557.81</v>
      </c>
      <c r="F23" s="30">
        <v>21557.81</v>
      </c>
      <c r="G23" s="30">
        <v>21557.81</v>
      </c>
      <c r="H23" s="30">
        <v>21557.81</v>
      </c>
      <c r="I23" s="30">
        <v>21557.81</v>
      </c>
      <c r="J23" s="30">
        <v>21557.81</v>
      </c>
      <c r="K23" s="30">
        <v>21557.81</v>
      </c>
      <c r="L23" s="30">
        <v>21557.81</v>
      </c>
      <c r="M23" s="30">
        <v>21557.81</v>
      </c>
      <c r="N23" s="30">
        <f t="shared" si="1"/>
        <v>258693.72</v>
      </c>
    </row>
    <row r="24" spans="1:14" ht="22.5" customHeight="1" x14ac:dyDescent="0.35">
      <c r="A24" s="37" t="s">
        <v>25</v>
      </c>
      <c r="B24" s="47">
        <f>B4+B8+B14+B23+B18+B19</f>
        <v>126288.43</v>
      </c>
      <c r="C24" s="47">
        <f t="shared" ref="C24:N24" si="6">C4+C8+C14+C23+C18+C19</f>
        <v>140939.82999999999</v>
      </c>
      <c r="D24" s="47">
        <f>D4+D8+D14+D23+D18+D19</f>
        <v>162519.15</v>
      </c>
      <c r="E24" s="47">
        <f t="shared" si="6"/>
        <v>146683.53</v>
      </c>
      <c r="F24" s="47">
        <f t="shared" si="6"/>
        <v>130043.09</v>
      </c>
      <c r="G24" s="47">
        <f t="shared" si="6"/>
        <v>155852.66</v>
      </c>
      <c r="H24" s="47">
        <f t="shared" si="6"/>
        <v>116483.04999999999</v>
      </c>
      <c r="I24" s="47">
        <f t="shared" si="6"/>
        <v>192210.96</v>
      </c>
      <c r="J24" s="47">
        <f t="shared" si="6"/>
        <v>110464.7</v>
      </c>
      <c r="K24" s="47">
        <f t="shared" si="6"/>
        <v>153475.62000000002</v>
      </c>
      <c r="L24" s="47">
        <f t="shared" si="6"/>
        <v>131723.56000000003</v>
      </c>
      <c r="M24" s="47">
        <f t="shared" si="6"/>
        <v>136688.52000000002</v>
      </c>
      <c r="N24" s="47">
        <f t="shared" si="6"/>
        <v>1703373.0999999999</v>
      </c>
    </row>
    <row r="25" spans="1:14" ht="15.75" x14ac:dyDescent="0.25">
      <c r="A25" s="99" t="s">
        <v>60</v>
      </c>
      <c r="B25" s="99"/>
      <c r="C25" s="99"/>
      <c r="D25" s="38"/>
      <c r="E25" s="38"/>
      <c r="F25" s="38"/>
      <c r="G25" s="50"/>
      <c r="H25" s="38"/>
      <c r="I25" s="38"/>
      <c r="J25" s="38"/>
      <c r="K25" s="38"/>
      <c r="L25" s="100" t="s">
        <v>29</v>
      </c>
      <c r="M25" s="100"/>
      <c r="N25" s="100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9" t="s">
        <v>27</v>
      </c>
      <c r="B27" s="99"/>
      <c r="C27" s="99"/>
      <c r="D27" s="38"/>
      <c r="E27" s="38"/>
      <c r="F27" s="38"/>
      <c r="G27" s="38"/>
      <c r="H27" s="38"/>
      <c r="I27" s="38"/>
      <c r="J27" s="38"/>
      <c r="K27" s="38"/>
      <c r="L27" s="100" t="s">
        <v>33</v>
      </c>
      <c r="M27" s="100"/>
      <c r="N27" s="10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24" sqref="D24:D25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62" t="s">
        <v>52</v>
      </c>
      <c r="C1" s="62"/>
      <c r="D1" s="62"/>
      <c r="E1" s="5"/>
      <c r="F1" s="5"/>
      <c r="G1" s="5"/>
    </row>
    <row r="2" spans="1:7" ht="15.75" x14ac:dyDescent="0.25">
      <c r="B2" s="62"/>
      <c r="C2" s="62" t="s">
        <v>51</v>
      </c>
      <c r="D2" s="62"/>
      <c r="E2" s="5"/>
      <c r="F2" s="5"/>
      <c r="G2" s="5"/>
    </row>
    <row r="3" spans="1:7" ht="15.75" x14ac:dyDescent="0.25">
      <c r="B3" s="62" t="s">
        <v>40</v>
      </c>
      <c r="C3" s="62"/>
      <c r="D3" s="62"/>
      <c r="E3" s="5"/>
      <c r="F3" s="5"/>
      <c r="G3" s="5"/>
    </row>
    <row r="4" spans="1:7" x14ac:dyDescent="0.25">
      <c r="A4" s="54" t="s">
        <v>41</v>
      </c>
      <c r="B4" s="54" t="s">
        <v>41</v>
      </c>
      <c r="C4" s="54"/>
      <c r="D4" s="54" t="s">
        <v>42</v>
      </c>
      <c r="E4" s="54" t="s">
        <v>43</v>
      </c>
    </row>
    <row r="5" spans="1:7" x14ac:dyDescent="0.25">
      <c r="A5" s="55" t="s">
        <v>44</v>
      </c>
      <c r="B5" s="55" t="s">
        <v>45</v>
      </c>
      <c r="C5" s="55" t="s">
        <v>46</v>
      </c>
      <c r="D5" s="55" t="s">
        <v>47</v>
      </c>
      <c r="E5" s="55" t="s">
        <v>48</v>
      </c>
    </row>
    <row r="6" spans="1:7" x14ac:dyDescent="0.25">
      <c r="A6" s="41"/>
      <c r="B6" s="41"/>
      <c r="C6" s="56"/>
      <c r="D6" s="57"/>
      <c r="E6" s="41"/>
    </row>
    <row r="7" spans="1:7" x14ac:dyDescent="0.25">
      <c r="A7" s="41"/>
      <c r="B7" s="41"/>
      <c r="C7" s="56"/>
      <c r="D7" s="57"/>
      <c r="E7" s="58"/>
    </row>
    <row r="8" spans="1:7" x14ac:dyDescent="0.25">
      <c r="A8" s="41"/>
      <c r="B8" s="41"/>
      <c r="C8" s="56"/>
      <c r="D8" s="57"/>
      <c r="E8" s="58"/>
    </row>
    <row r="9" spans="1:7" x14ac:dyDescent="0.25">
      <c r="A9" s="41"/>
      <c r="B9" s="41"/>
      <c r="C9" s="56"/>
      <c r="D9" s="57"/>
      <c r="E9" s="41"/>
    </row>
    <row r="10" spans="1:7" x14ac:dyDescent="0.25">
      <c r="A10" s="41"/>
      <c r="B10" s="41"/>
      <c r="C10" s="56"/>
      <c r="D10" s="57"/>
      <c r="E10" s="41"/>
    </row>
    <row r="11" spans="1:7" x14ac:dyDescent="0.25">
      <c r="A11" s="41"/>
      <c r="B11" s="41"/>
      <c r="C11" s="56"/>
      <c r="D11" s="57"/>
      <c r="E11" s="41"/>
    </row>
    <row r="12" spans="1:7" x14ac:dyDescent="0.25">
      <c r="A12" s="41"/>
      <c r="B12" s="41"/>
      <c r="C12" s="56"/>
      <c r="D12" s="57"/>
      <c r="E12" s="41"/>
    </row>
    <row r="13" spans="1:7" x14ac:dyDescent="0.25">
      <c r="A13" s="41"/>
      <c r="B13" s="41"/>
      <c r="C13" s="56"/>
      <c r="D13" s="57"/>
      <c r="E13" s="41"/>
    </row>
    <row r="14" spans="1:7" x14ac:dyDescent="0.25">
      <c r="A14" s="41"/>
      <c r="B14" s="41"/>
      <c r="C14" s="56"/>
      <c r="D14" s="57"/>
      <c r="E14" s="41"/>
    </row>
    <row r="15" spans="1:7" x14ac:dyDescent="0.25">
      <c r="A15" s="41"/>
      <c r="B15" s="41"/>
      <c r="C15" s="56"/>
      <c r="D15" s="57"/>
      <c r="E15" s="41"/>
    </row>
    <row r="16" spans="1:7" x14ac:dyDescent="0.25">
      <c r="A16" s="41"/>
      <c r="B16" s="41"/>
      <c r="C16" s="56"/>
      <c r="D16" s="57"/>
      <c r="E16" s="41"/>
    </row>
    <row r="17" spans="1:5" x14ac:dyDescent="0.25">
      <c r="A17" s="41"/>
      <c r="B17" s="41"/>
      <c r="C17" s="56"/>
      <c r="D17" s="57"/>
      <c r="E17" s="41"/>
    </row>
    <row r="18" spans="1:5" x14ac:dyDescent="0.25">
      <c r="A18" s="41"/>
      <c r="B18" s="41"/>
      <c r="C18" s="56"/>
      <c r="D18" s="57"/>
      <c r="E18" s="41"/>
    </row>
    <row r="19" spans="1:5" x14ac:dyDescent="0.25">
      <c r="A19" s="41"/>
      <c r="B19" s="41"/>
      <c r="C19" s="56"/>
      <c r="D19" s="57"/>
      <c r="E19" s="41"/>
    </row>
    <row r="20" spans="1:5" x14ac:dyDescent="0.25">
      <c r="A20" s="41"/>
      <c r="B20" s="41"/>
      <c r="C20" s="56"/>
      <c r="D20" s="41"/>
      <c r="E20" s="41"/>
    </row>
    <row r="21" spans="1:5" x14ac:dyDescent="0.25">
      <c r="A21" s="41"/>
      <c r="B21" s="41"/>
      <c r="C21" s="56"/>
      <c r="D21" s="41"/>
      <c r="E21" s="41"/>
    </row>
    <row r="22" spans="1:5" x14ac:dyDescent="0.25">
      <c r="A22" s="41"/>
      <c r="B22" s="41"/>
      <c r="C22" s="56"/>
      <c r="D22" s="41"/>
      <c r="E22" s="41"/>
    </row>
    <row r="23" spans="1:5" x14ac:dyDescent="0.25">
      <c r="A23" s="41"/>
      <c r="B23" s="41"/>
      <c r="C23" s="56"/>
      <c r="D23" s="41"/>
      <c r="E23" s="41"/>
    </row>
    <row r="24" spans="1:5" x14ac:dyDescent="0.25">
      <c r="A24" s="41"/>
      <c r="B24" s="41"/>
      <c r="C24" s="56"/>
      <c r="D24" s="41"/>
      <c r="E24" s="41"/>
    </row>
    <row r="25" spans="1:5" x14ac:dyDescent="0.25">
      <c r="A25" s="41"/>
      <c r="B25" s="41"/>
      <c r="C25" s="56"/>
      <c r="D25" s="41"/>
      <c r="E25" s="41"/>
    </row>
    <row r="26" spans="1:5" x14ac:dyDescent="0.25">
      <c r="A26" s="41"/>
      <c r="B26" s="41"/>
      <c r="C26" s="56"/>
      <c r="D26" s="41"/>
      <c r="E26" s="41"/>
    </row>
    <row r="27" spans="1:5" x14ac:dyDescent="0.25">
      <c r="A27" s="41"/>
      <c r="B27" s="41"/>
      <c r="C27" s="56"/>
      <c r="D27" s="41"/>
      <c r="E27" s="41"/>
    </row>
    <row r="28" spans="1:5" x14ac:dyDescent="0.25">
      <c r="A28" s="41"/>
      <c r="B28" s="41"/>
      <c r="C28" s="56"/>
      <c r="D28" s="41"/>
      <c r="E28" s="41"/>
    </row>
    <row r="29" spans="1:5" x14ac:dyDescent="0.25">
      <c r="A29" s="41"/>
      <c r="B29" s="41"/>
      <c r="C29" s="56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  <row r="42" spans="1:5" x14ac:dyDescent="0.25">
      <c r="A42" s="15"/>
      <c r="B42" s="15"/>
      <c r="C42" s="15"/>
      <c r="D42" s="15"/>
      <c r="E42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9" sqref="D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39"/>
      <c r="B1" s="95" t="s">
        <v>62</v>
      </c>
      <c r="C1" s="95"/>
      <c r="D1" s="95"/>
    </row>
    <row r="2" spans="1:4" ht="15.75" x14ac:dyDescent="0.25">
      <c r="A2" s="63"/>
      <c r="B2" s="97" t="s">
        <v>51</v>
      </c>
      <c r="C2" s="97"/>
      <c r="D2" s="97"/>
    </row>
    <row r="3" spans="1:4" ht="15.75" x14ac:dyDescent="0.25">
      <c r="A3" s="63"/>
      <c r="B3" s="95" t="s">
        <v>49</v>
      </c>
      <c r="C3" s="95"/>
      <c r="D3" s="9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40">
        <v>1</v>
      </c>
      <c r="B6" s="13" t="s">
        <v>94</v>
      </c>
      <c r="C6" s="40">
        <v>943</v>
      </c>
      <c r="D6" s="3">
        <f>C6</f>
        <v>943</v>
      </c>
    </row>
    <row r="7" spans="1:4" x14ac:dyDescent="0.25">
      <c r="A7" s="43"/>
      <c r="B7" s="3" t="s">
        <v>9</v>
      </c>
      <c r="C7" s="3"/>
      <c r="D7" s="14"/>
    </row>
    <row r="8" spans="1:4" x14ac:dyDescent="0.25">
      <c r="A8" s="15">
        <v>1</v>
      </c>
      <c r="B8" s="40" t="s">
        <v>100</v>
      </c>
      <c r="C8" s="18">
        <v>2892</v>
      </c>
      <c r="D8" s="59">
        <f>C8</f>
        <v>2892</v>
      </c>
    </row>
    <row r="9" spans="1:4" x14ac:dyDescent="0.25">
      <c r="A9" s="15"/>
      <c r="B9" s="3" t="s">
        <v>11</v>
      </c>
      <c r="C9" s="18"/>
      <c r="D9" s="59"/>
    </row>
    <row r="10" spans="1:4" x14ac:dyDescent="0.25">
      <c r="A10" s="15">
        <v>1</v>
      </c>
      <c r="B10" s="40" t="s">
        <v>100</v>
      </c>
      <c r="C10" s="18">
        <v>3611</v>
      </c>
      <c r="D10" s="59"/>
    </row>
    <row r="11" spans="1:4" x14ac:dyDescent="0.25">
      <c r="A11" s="41">
        <v>2</v>
      </c>
      <c r="B11" s="66" t="s">
        <v>107</v>
      </c>
      <c r="C11" s="43">
        <v>44050</v>
      </c>
      <c r="D11" s="14"/>
    </row>
    <row r="12" spans="1:4" x14ac:dyDescent="0.25">
      <c r="A12" s="61"/>
      <c r="B12" s="68" t="s">
        <v>103</v>
      </c>
      <c r="C12" s="64">
        <f>SUM(C10:C11)</f>
        <v>47661</v>
      </c>
      <c r="D12" s="65">
        <f>C12+D8</f>
        <v>50553</v>
      </c>
    </row>
    <row r="13" spans="1:4" x14ac:dyDescent="0.25">
      <c r="A13" s="43"/>
      <c r="B13" s="13"/>
      <c r="C13" s="43"/>
      <c r="D13" s="15"/>
    </row>
    <row r="14" spans="1:4" x14ac:dyDescent="0.25">
      <c r="A14" s="43"/>
      <c r="B14" s="15"/>
      <c r="C14" s="15"/>
      <c r="D14" s="15"/>
    </row>
    <row r="15" spans="1:4" x14ac:dyDescent="0.25">
      <c r="A15" s="43"/>
      <c r="B15" s="15"/>
      <c r="C15" s="43"/>
      <c r="D15" s="14"/>
    </row>
    <row r="16" spans="1:4" x14ac:dyDescent="0.25">
      <c r="A16" s="43"/>
      <c r="B16" s="15"/>
      <c r="C16" s="43"/>
      <c r="D16" s="14"/>
    </row>
    <row r="17" spans="1:4" x14ac:dyDescent="0.25">
      <c r="A17" s="43"/>
      <c r="B17" s="14"/>
      <c r="C17" s="14"/>
      <c r="D17" s="14"/>
    </row>
    <row r="18" spans="1:4" x14ac:dyDescent="0.25">
      <c r="A18" s="43"/>
      <c r="B18" s="68"/>
      <c r="C18" s="43"/>
      <c r="D18" s="14"/>
    </row>
    <row r="19" spans="1:4" x14ac:dyDescent="0.25">
      <c r="A19" s="43"/>
      <c r="B19" s="44"/>
      <c r="C19" s="43"/>
      <c r="D19" s="14"/>
    </row>
    <row r="20" spans="1:4" x14ac:dyDescent="0.25">
      <c r="A20" s="43"/>
      <c r="B20" s="15"/>
      <c r="C20" s="43"/>
      <c r="D20" s="15"/>
    </row>
    <row r="21" spans="1:4" x14ac:dyDescent="0.25">
      <c r="A21" s="43"/>
      <c r="B21" s="14"/>
      <c r="C21" s="14"/>
      <c r="D21" s="14"/>
    </row>
    <row r="22" spans="1:4" x14ac:dyDescent="0.25">
      <c r="A22" s="43"/>
      <c r="B22" s="14"/>
      <c r="C22" s="43"/>
      <c r="D22" s="15"/>
    </row>
    <row r="23" spans="1:4" x14ac:dyDescent="0.25">
      <c r="A23" s="43"/>
      <c r="B23" s="15"/>
      <c r="C23" s="14"/>
      <c r="D23" s="14"/>
    </row>
    <row r="24" spans="1:4" x14ac:dyDescent="0.25">
      <c r="A24" s="43"/>
      <c r="B24" s="33"/>
      <c r="C24" s="43"/>
      <c r="D24" s="14"/>
    </row>
    <row r="25" spans="1:4" x14ac:dyDescent="0.25">
      <c r="A25" s="15"/>
      <c r="B25" s="26"/>
      <c r="C25" s="15"/>
      <c r="D25" s="14"/>
    </row>
    <row r="26" spans="1:4" x14ac:dyDescent="0.25">
      <c r="A26" s="15"/>
      <c r="B26" s="24"/>
      <c r="C26" s="15"/>
      <c r="D26" s="14"/>
    </row>
    <row r="27" spans="1:4" x14ac:dyDescent="0.25">
      <c r="A27" s="15"/>
      <c r="B27" s="26"/>
      <c r="C27" s="15"/>
      <c r="D27" s="14"/>
    </row>
    <row r="28" spans="1:4" x14ac:dyDescent="0.25">
      <c r="A28" s="15"/>
      <c r="B28" s="24"/>
      <c r="C28" s="15"/>
      <c r="D28" s="14"/>
    </row>
    <row r="29" spans="1:4" x14ac:dyDescent="0.25">
      <c r="A29" s="15"/>
      <c r="B29" s="3"/>
      <c r="C29" s="14"/>
      <c r="D29" s="14"/>
    </row>
    <row r="30" spans="1:4" x14ac:dyDescent="0.25">
      <c r="A30" s="15"/>
      <c r="B30" s="14"/>
      <c r="C30" s="14"/>
      <c r="D30" s="14"/>
    </row>
    <row r="31" spans="1:4" x14ac:dyDescent="0.25">
      <c r="A31" s="15"/>
      <c r="B31" s="43"/>
      <c r="C31" s="43"/>
      <c r="D31" s="14"/>
    </row>
    <row r="32" spans="1:4" x14ac:dyDescent="0.25">
      <c r="A32" s="43"/>
      <c r="B32" s="13"/>
      <c r="C32" s="43"/>
      <c r="D32" s="14"/>
    </row>
    <row r="33" spans="1:4" x14ac:dyDescent="0.25">
      <c r="A33" s="43"/>
      <c r="B33" s="3"/>
      <c r="C33" s="14"/>
      <c r="D33" s="14"/>
    </row>
    <row r="34" spans="1:4" x14ac:dyDescent="0.25">
      <c r="A34" s="43"/>
      <c r="B34" s="3"/>
      <c r="C34" s="43"/>
      <c r="D34" s="14"/>
    </row>
    <row r="35" spans="1:4" x14ac:dyDescent="0.25">
      <c r="A35" s="43"/>
      <c r="B35" s="43"/>
      <c r="C35" s="43"/>
      <c r="D35" s="14"/>
    </row>
    <row r="36" spans="1:4" x14ac:dyDescent="0.25">
      <c r="A36" s="43"/>
      <c r="B36" s="3"/>
      <c r="C36" s="43"/>
      <c r="D36" s="14"/>
    </row>
    <row r="37" spans="1:4" x14ac:dyDescent="0.25">
      <c r="A37" s="43"/>
      <c r="B37" s="13"/>
      <c r="C37" s="14"/>
      <c r="D37" s="14"/>
    </row>
    <row r="38" spans="1:4" x14ac:dyDescent="0.25">
      <c r="A38" s="43"/>
      <c r="B38" s="40"/>
      <c r="C38" s="43"/>
      <c r="D38" s="14"/>
    </row>
    <row r="39" spans="1:4" x14ac:dyDescent="0.25">
      <c r="A39" s="43"/>
      <c r="B39" s="40"/>
      <c r="C39" s="43"/>
      <c r="D39" s="14"/>
    </row>
    <row r="40" spans="1:4" x14ac:dyDescent="0.25">
      <c r="A40" s="15"/>
      <c r="B40" s="43"/>
      <c r="C40" s="43"/>
      <c r="D40" s="14"/>
    </row>
    <row r="41" spans="1:4" x14ac:dyDescent="0.25">
      <c r="A41" s="15"/>
      <c r="B41" s="14"/>
      <c r="C41" s="14"/>
      <c r="D41" s="14"/>
    </row>
    <row r="42" spans="1:4" x14ac:dyDescent="0.25">
      <c r="A42" s="15"/>
      <c r="B42" s="25"/>
      <c r="C42" s="15"/>
      <c r="D42" s="15"/>
    </row>
    <row r="43" spans="1:4" x14ac:dyDescent="0.25">
      <c r="A43" s="15"/>
      <c r="B43" s="24"/>
      <c r="C43" s="15"/>
      <c r="D43" s="14"/>
    </row>
    <row r="44" spans="1:4" x14ac:dyDescent="0.25">
      <c r="A44" s="15"/>
      <c r="B44" s="40"/>
      <c r="C44" s="43"/>
      <c r="D44" s="14"/>
    </row>
    <row r="45" spans="1:4" x14ac:dyDescent="0.25">
      <c r="A45" s="15"/>
      <c r="B45" s="25"/>
      <c r="C45" s="14"/>
      <c r="D45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2021-02-03T02:41:27Z</cp:lastPrinted>
  <dcterms:created xsi:type="dcterms:W3CDTF">2011-07-25T05:21:17Z</dcterms:created>
  <dcterms:modified xsi:type="dcterms:W3CDTF">2022-01-25T07:40:13Z</dcterms:modified>
</cp:coreProperties>
</file>