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пример" sheetId="10" r:id="rId10"/>
  </sheets>
  <calcPr calcId="145621"/>
</workbook>
</file>

<file path=xl/calcChain.xml><?xml version="1.0" encoding="utf-8"?>
<calcChain xmlns="http://schemas.openxmlformats.org/spreadsheetml/2006/main">
  <c r="D30" i="6" l="1"/>
  <c r="C30" i="6"/>
  <c r="D75" i="2"/>
  <c r="C75" i="2"/>
  <c r="D62" i="1"/>
  <c r="C62" i="1"/>
  <c r="D28" i="3" l="1"/>
  <c r="C28" i="3"/>
  <c r="D25" i="6"/>
  <c r="D69" i="2"/>
  <c r="C69" i="2"/>
  <c r="C65" i="2"/>
  <c r="D58" i="1"/>
  <c r="C58" i="1"/>
  <c r="C24" i="3" l="1"/>
  <c r="C23" i="6"/>
  <c r="C61" i="2"/>
  <c r="C53" i="1"/>
  <c r="C20" i="3" l="1"/>
  <c r="C55" i="2"/>
  <c r="C47" i="1"/>
  <c r="C20" i="9" l="1"/>
  <c r="D6" i="7"/>
  <c r="D8" i="7" s="1"/>
  <c r="D10" i="7" s="1"/>
  <c r="C49" i="2"/>
  <c r="C43" i="1"/>
  <c r="C14" i="3" l="1"/>
  <c r="C43" i="2"/>
  <c r="C38" i="1"/>
  <c r="H16" i="5"/>
  <c r="C15" i="6" l="1"/>
  <c r="C38" i="2" l="1"/>
  <c r="C34" i="1"/>
  <c r="C12" i="9" l="1"/>
  <c r="D12" i="9" s="1"/>
  <c r="D14" i="9" s="1"/>
  <c r="D16" i="9" s="1"/>
  <c r="D20" i="9" s="1"/>
  <c r="C33" i="2"/>
  <c r="C29" i="1"/>
  <c r="C27" i="2" l="1"/>
  <c r="C21" i="2"/>
  <c r="N10" i="5"/>
  <c r="C11" i="6" l="1"/>
  <c r="C24" i="1"/>
  <c r="C19" i="1"/>
  <c r="C8" i="3" l="1"/>
  <c r="D8" i="3" s="1"/>
  <c r="D10" i="3" s="1"/>
  <c r="D14" i="3" s="1"/>
  <c r="D16" i="3" s="1"/>
  <c r="D20" i="3" s="1"/>
  <c r="D24" i="3" s="1"/>
  <c r="D6" i="6"/>
  <c r="D11" i="6" s="1"/>
  <c r="D15" i="6" s="1"/>
  <c r="D17" i="6" s="1"/>
  <c r="D19" i="6" s="1"/>
  <c r="D23" i="6" s="1"/>
  <c r="C15" i="2"/>
  <c r="C13" i="1"/>
  <c r="D13" i="1" s="1"/>
  <c r="D19" i="1" s="1"/>
  <c r="D24" i="1" s="1"/>
  <c r="D29" i="1" s="1"/>
  <c r="D34" i="1" s="1"/>
  <c r="D38" i="1" s="1"/>
  <c r="D43" i="1" s="1"/>
  <c r="D47" i="1" s="1"/>
  <c r="D53" i="1" s="1"/>
  <c r="C9" i="1" l="1"/>
  <c r="E35" i="10" l="1"/>
  <c r="E31" i="10"/>
  <c r="E32" i="10"/>
  <c r="B32" i="10" s="1"/>
  <c r="E29" i="10"/>
  <c r="E28" i="10"/>
  <c r="E27" i="10"/>
  <c r="E34" i="10"/>
  <c r="E33" i="10"/>
  <c r="E26" i="10"/>
  <c r="E23" i="10"/>
  <c r="E22" i="10"/>
  <c r="E21" i="10"/>
  <c r="M4" i="5" l="1"/>
  <c r="L4" i="5"/>
  <c r="K4" i="5"/>
  <c r="J4" i="5"/>
  <c r="I4" i="5"/>
  <c r="H4" i="5"/>
  <c r="G4" i="5"/>
  <c r="F4" i="5"/>
  <c r="E4" i="5"/>
  <c r="D4" i="5"/>
  <c r="C4" i="5"/>
  <c r="E20" i="10" s="1"/>
  <c r="B4" i="5"/>
  <c r="C9" i="2" l="1"/>
  <c r="D9" i="2" s="1"/>
  <c r="D15" i="2" s="1"/>
  <c r="D21" i="2" s="1"/>
  <c r="D27" i="2" s="1"/>
  <c r="D33" i="2" s="1"/>
  <c r="D38" i="2" s="1"/>
  <c r="D43" i="2" s="1"/>
  <c r="D49" i="2" s="1"/>
  <c r="D55" i="2" s="1"/>
  <c r="D61" i="2" s="1"/>
  <c r="B14" i="5"/>
  <c r="D8" i="5"/>
  <c r="J8" i="5"/>
  <c r="H14" i="5"/>
  <c r="N22" i="5" l="1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I8" i="5"/>
  <c r="H8" i="5"/>
  <c r="G8" i="5"/>
  <c r="F8" i="5"/>
  <c r="E8" i="5"/>
  <c r="C8" i="5"/>
  <c r="E24" i="10" s="1"/>
  <c r="E38" i="10" s="1"/>
  <c r="B8" i="5"/>
  <c r="M14" i="5"/>
  <c r="L14" i="5"/>
  <c r="K14" i="5"/>
  <c r="J14" i="5"/>
  <c r="I14" i="5"/>
  <c r="G14" i="5"/>
  <c r="F14" i="5"/>
  <c r="E14" i="5"/>
  <c r="D14" i="5"/>
  <c r="C14" i="5"/>
  <c r="E24" i="5" l="1"/>
  <c r="J24" i="5"/>
  <c r="H24" i="5"/>
  <c r="I24" i="5"/>
  <c r="D24" i="5"/>
  <c r="F24" i="5"/>
  <c r="K24" i="5"/>
  <c r="B24" i="5"/>
  <c r="G24" i="5"/>
  <c r="L24" i="5"/>
  <c r="M24" i="5"/>
  <c r="C24" i="5"/>
  <c r="N19" i="5"/>
  <c r="N6" i="5"/>
  <c r="N23" i="5"/>
  <c r="N13" i="5"/>
  <c r="N5" i="5"/>
  <c r="N4" i="5" l="1"/>
  <c r="N9" i="5"/>
  <c r="E25" i="10" s="1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<sst xmlns="http://schemas.openxmlformats.org/spreadsheetml/2006/main" count="361" uniqueCount="205">
  <si>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</si>
  <si>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</si>
  <si>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</si>
  <si>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</si>
  <si>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</si>
  <si>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</si>
  <si>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</si>
  <si>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</si>
  <si>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</si>
  <si>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</si>
  <si>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</si>
  <si>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</si>
  <si>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</si>
  <si>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</si>
  <si>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</si>
  <si>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</si>
  <si>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</si>
  <si>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</si>
  <si>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</si>
  <si>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</si>
  <si>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</si>
  <si>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</si>
  <si>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</si>
  <si>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</si>
  <si>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</si>
  <si>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</si>
  <si>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</si>
  <si>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</si>
  <si>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</si>
  <si>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</si>
  <si>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</si>
  <si>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</si>
  <si>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</si>
  <si>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</si>
  <si>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</si>
  <si>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</si>
  <si>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</si>
  <si>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</si>
  <si>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</si>
  <si>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</si>
  <si>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</si>
  <si>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</si>
  <si>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</si>
  <si>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</si>
  <si>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</si>
  <si>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</si>
  <si>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</si>
  <si>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</si>
  <si>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</si>
  <si>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Сосновая,7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</si>
  <si>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</si>
  <si>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</si>
  <si>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</si>
  <si>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</si>
  <si>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</si>
  <si>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</si>
  <si>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</si>
  <si>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домофона</t>
  </si>
  <si>
    <t>Техобслуживание и снятие показаний общедомового теплосчетчика</t>
  </si>
  <si>
    <t>7. Расходы по содержанию УК</t>
  </si>
  <si>
    <t>Техобслуживание системы видеонаблюдения</t>
  </si>
  <si>
    <t>Директор ООО УК "Крокус"</t>
  </si>
  <si>
    <t>Итого: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</si>
  <si>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</si>
  <si>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</si>
  <si>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 xml:space="preserve">             Собственники помещений в многоквартирном доме , расположенном по адресу :</t>
  </si>
  <si>
    <t>1. Исполнителем предъявлены к приемке следующие оказанные на основании договора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</si>
  <si>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</si>
  <si>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</si>
  <si>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</si>
  <si>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</si>
  <si>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</si>
  <si>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t>санитарная уборка лестничных клеток</t>
  </si>
  <si>
    <t>м2</t>
  </si>
  <si>
    <t>Очистка дорог</t>
  </si>
  <si>
    <t>м/час</t>
  </si>
  <si>
    <t>ч/час</t>
  </si>
  <si>
    <t xml:space="preserve">         в т.ч. т/о видеонаблюдения</t>
  </si>
  <si>
    <t xml:space="preserve">         в т.ч. т/о домофонов</t>
  </si>
  <si>
    <t>квартира</t>
  </si>
  <si>
    <t>- эл.оборудование</t>
  </si>
  <si>
    <t>час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</si>
  <si>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</si>
  <si>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</si>
  <si>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</si>
  <si>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</si>
  <si>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</si>
  <si>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</si>
  <si>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</si>
  <si>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</si>
  <si>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Ген.директор ООО УК "Крокус"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</si>
  <si>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</si>
  <si>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</si>
  <si>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</si>
  <si>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</si>
  <si>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</si>
  <si>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</si>
  <si>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</si>
  <si>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</si>
  <si>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АКТ №  2</t>
  </si>
  <si>
    <t>ул.Сосновая,7</t>
  </si>
  <si>
    <t>г. Анжеро-Судженск                                                                                                           от 29.02.2020 года</t>
  </si>
  <si>
    <t xml:space="preserve">управления многоквартирным домом №   №2/2019 от 16.01.2019  от (далее Договор) услуги и (или) </t>
  </si>
  <si>
    <t>выполнены работы по содержанию и текущему ремонту общего имущества в многоквартирном</t>
  </si>
  <si>
    <t>доме № 7 , расположенного по адресу : г.Анжеро-Судженск, ул.Сосновая.</t>
  </si>
  <si>
    <t>- содержание лифтов</t>
  </si>
  <si>
    <t xml:space="preserve">  - услуги АДС</t>
  </si>
  <si>
    <t xml:space="preserve">        Очистка кровли и подъездных козырьков от снега</t>
  </si>
  <si>
    <t xml:space="preserve">       Осмотр потолка на предмет протекания в кв.112</t>
  </si>
  <si>
    <t xml:space="preserve">       Ремонт потолка в кв.51</t>
  </si>
  <si>
    <t xml:space="preserve">2. Всего за период с "01"  февраля 2020 года по "29" февраля 2020 года </t>
  </si>
  <si>
    <r>
      <t xml:space="preserve">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</si>
  <si>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 xml:space="preserve"> Техническое обслуживание:</t>
  </si>
  <si>
    <t>Расходы по содержанию УК:</t>
  </si>
  <si>
    <t xml:space="preserve">именуемые в дальнейшем "Заказчик" , в лице председателя Совета МКД , Белолюбцевой Галины  Федоровны, </t>
  </si>
  <si>
    <t>являющегося собственником квартиры №   75   , находящейся в данном МКД, дествующего на основании доверенности,</t>
  </si>
  <si>
    <t xml:space="preserve"> с одной стороны и ООО УК "КРОКУС", именуемое в дальнейшем "Исполнитель" в лице генерального директора</t>
  </si>
  <si>
    <t xml:space="preserve"> Кудина Ю.С., действующего на основании Устава , с другой стороны совместно именуемые "Стороны", составили </t>
  </si>
  <si>
    <t xml:space="preserve"> настоящий Акт о нижеследующнем :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</si>
  <si>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</si>
  <si>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Замена фильтра и обратного клапана в насосной ХВС</t>
  </si>
  <si>
    <t>Итого за январь</t>
  </si>
  <si>
    <t>Лицевой счёт  2021г</t>
  </si>
  <si>
    <t>Лицевой счет. Сводный расчет  2021г</t>
  </si>
  <si>
    <t>Уборка снега с крыши</t>
  </si>
  <si>
    <t>Установка светильников 35 шт</t>
  </si>
  <si>
    <t>Установка елки  (за декабрь)</t>
  </si>
  <si>
    <t>Лицевой счёт 2021г</t>
  </si>
  <si>
    <t>Итого за февраль</t>
  </si>
  <si>
    <t>Уборка снега с подъездных козырьков</t>
  </si>
  <si>
    <t>Ремонт ливневой трубы Подъезд №2</t>
  </si>
  <si>
    <t>Замена лампочек над подъездами</t>
  </si>
  <si>
    <t>Частичная кладка плитки на полу в подъезде №2</t>
  </si>
  <si>
    <t>Замена участка трубы на стояке ХВС в подвале</t>
  </si>
  <si>
    <t>Отключение подъездного отопления</t>
  </si>
  <si>
    <t>Итого за март</t>
  </si>
  <si>
    <t>Очистка подъездных козырьков от снега</t>
  </si>
  <si>
    <t>Очистка подъездных козырьков от снега(февраль)</t>
  </si>
  <si>
    <t>Ремонт напольной плитки в подъезде №3</t>
  </si>
  <si>
    <t>Замена крана на спускнике в подвале</t>
  </si>
  <si>
    <t>Итого за апрель</t>
  </si>
  <si>
    <t>Замена замка на почтовом ящике</t>
  </si>
  <si>
    <t>Ремонт входной двери Подъезд №2</t>
  </si>
  <si>
    <t>Ремонт подъездного освещения Подъезд №1</t>
  </si>
  <si>
    <t>Ремонт подъездного освещения Подъезд №2</t>
  </si>
  <si>
    <t>Техническое обслуживание подъездного освещения</t>
  </si>
  <si>
    <t>Вывод воды для полива</t>
  </si>
  <si>
    <t>Итого за май</t>
  </si>
  <si>
    <t>Ремонт входной двери Подъезд №1</t>
  </si>
  <si>
    <t>Замена замков на дверях входа в подвал</t>
  </si>
  <si>
    <t>Привоз щебня</t>
  </si>
  <si>
    <t>Привоз горельника 22 тонны</t>
  </si>
  <si>
    <t>Привоз земли 2 машины</t>
  </si>
  <si>
    <t xml:space="preserve">Покраска бордюр </t>
  </si>
  <si>
    <t>Промывка системы теплоснабжения</t>
  </si>
  <si>
    <t>Итого за июнь</t>
  </si>
  <si>
    <t>Замена панели домофона КС-2006 Подъезд №1</t>
  </si>
  <si>
    <t>Замена светильника Подъезд №1</t>
  </si>
  <si>
    <t>Работы ППР</t>
  </si>
  <si>
    <t>Скос травы на придомовой территории</t>
  </si>
  <si>
    <t>Итого за июль</t>
  </si>
  <si>
    <t>Заливка крыльца цементом</t>
  </si>
  <si>
    <t>Частичный ремонт кровли. Обкатка  бикростом шахт вентиляции примыкания. Квартиры 168,53</t>
  </si>
  <si>
    <t>Замена доводчика входной двери Подъезд №2</t>
  </si>
  <si>
    <t>Привоз щебня 20 т</t>
  </si>
  <si>
    <t>Частичный ремонт санузла после подтопления</t>
  </si>
  <si>
    <t>Итого за август</t>
  </si>
  <si>
    <t>Технический осмотр подъездного освещения. Замена лампочки</t>
  </si>
  <si>
    <t>Частичный ремонт кровли козырька подъезда №1</t>
  </si>
  <si>
    <t>Ремонт потолка и стен вокруг водосточной трубы Подъезд №1  8этаж</t>
  </si>
  <si>
    <t>Подъезд №1 Ремонт цокольного этажа, тамбуров. Покраска сапожков с 1 по 9 этаж цокольного этажа</t>
  </si>
  <si>
    <t>Замена светильников 27 шт за лифтом</t>
  </si>
  <si>
    <t>Демонтаж секций забора</t>
  </si>
  <si>
    <t>Итого за сентябрь</t>
  </si>
  <si>
    <t>Открытие и закрытие окон для мытья и после мытья</t>
  </si>
  <si>
    <t>Наклейка Вас обслуживает</t>
  </si>
  <si>
    <t>Замена светильника Подъезд №3</t>
  </si>
  <si>
    <t>Ремонт первого и цокольного этажей тамбуров. Покраска сапожков с 1 по 9 этаж, тамбуров. Подъезд №2</t>
  </si>
  <si>
    <t>Установка дополнительнительного оборудования видеонаблюдения</t>
  </si>
  <si>
    <t>Замена светильников 27 шт за лифтом за август</t>
  </si>
  <si>
    <t>Ремонт канализационных труб на крыше</t>
  </si>
  <si>
    <t>Запуск подъездного отопления</t>
  </si>
  <si>
    <t>Итого за октябрь</t>
  </si>
  <si>
    <t>Покраска пандусов</t>
  </si>
  <si>
    <t>Замена ламп входа в подъезды №1,2,3</t>
  </si>
  <si>
    <t>Замена светильников и ламп в подъезде №1</t>
  </si>
  <si>
    <t>Ремонт 1 этажа, цокольного этажа, тамбуров. Покраска сапожков с 1 по 9 этаж, цокольного этажа тамбуров. Подъезд №3</t>
  </si>
  <si>
    <t>Ремонт фасада под квартирой №6</t>
  </si>
  <si>
    <t>Частичный ремонт фасада</t>
  </si>
  <si>
    <t>Подъезд №1,2 Частичный ремонт потолка и стен на 9ом этаже 2ого подъезда и 6 ом этаже 1 подъезда</t>
  </si>
  <si>
    <t>Ремонт канализационного стояка на крыше</t>
  </si>
  <si>
    <t>Итого за ноябрь</t>
  </si>
  <si>
    <t>Установка пружин и уплотнительных резинок на тамбурные двери Подъезд №3,1</t>
  </si>
  <si>
    <t>Укладка противоскользыщих ковриков в тамбурах</t>
  </si>
  <si>
    <t>Ремонт кровли</t>
  </si>
  <si>
    <t>Ремонт дверных откосов тамбурных дверей</t>
  </si>
  <si>
    <t>Осмотр освещения тамбуров. Замена лампы входа в подъезд №1</t>
  </si>
  <si>
    <t>Изготовление и установка окон ПВХ с монтажем</t>
  </si>
  <si>
    <t>Изготовление и установка двери ПВХ с доставкой</t>
  </si>
  <si>
    <t>Итого за декабрь</t>
  </si>
  <si>
    <t>Установка досок объявлений 3шт</t>
  </si>
  <si>
    <t>Стоимость досок объявлений</t>
  </si>
  <si>
    <t>Замена прожектора 100вт Подъезд№2</t>
  </si>
  <si>
    <t>Замена лампочек 3шт Подъезд №2</t>
  </si>
  <si>
    <t xml:space="preserve">Автовышка 1,5 часа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</si>
</sst>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Fill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5" fillId="0" borderId="1" xfId="0" applyFont="1" applyBorder="1"/>
    <xf numFmtId="0" fontId="1" fillId="0" borderId="1" xfId="0" applyFont="1" applyBorder="1" applyAlignment="1"/>
    <xf numFmtId="2" fontId="4" fillId="0" borderId="1" xfId="0" applyNumberFormat="1" applyFont="1" applyBorder="1"/>
    <xf numFmtId="0" fontId="5" fillId="0" borderId="0" xfId="0" applyFont="1" applyBorder="1"/>
    <xf numFmtId="0" fontId="0" fillId="0" borderId="0" xfId="0" applyBorder="1"/>
    <xf numFmtId="0" fontId="5" fillId="0" borderId="2" xfId="0" applyFont="1" applyBorder="1" applyAlignment="1">
      <alignment wrapText="1"/>
    </xf>
    <xf numFmtId="0" fontId="1" fillId="0" borderId="7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9" fillId="0" borderId="4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52" workbookViewId="0">
      <selection activeCell="D63" sqref="D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91" t="s">
        <v>122</v>
      </c>
      <c r="C1" s="91"/>
      <c r="D1" s="91"/>
      <c r="E1" s="7"/>
      <c r="F1" s="7"/>
      <c r="G1" s="7"/>
      <c r="H1" s="7"/>
    </row>
    <row r="2" spans="1:8" ht="15.95" customHeight="1" x14ac:dyDescent="0.25">
      <c r="A2" s="1"/>
      <c r="B2" s="2" t="s">
        <v>49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90" t="s">
        <v>4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58</v>
      </c>
      <c r="C6" s="3">
        <v>1223.92</v>
      </c>
      <c r="D6" s="3"/>
      <c r="E6" s="6"/>
      <c r="F6" s="1"/>
    </row>
    <row r="7" spans="1:8" ht="60" x14ac:dyDescent="0.25">
      <c r="A7" s="13">
        <v>2</v>
      </c>
      <c r="B7" s="13" t="s">
        <v>119</v>
      </c>
      <c r="C7" s="3">
        <v>935</v>
      </c>
      <c r="D7" s="3"/>
      <c r="E7" s="6"/>
      <c r="F7" s="1"/>
    </row>
    <row r="8" spans="1:8" ht="30" x14ac:dyDescent="0.25">
      <c r="A8" s="13">
        <v>3</v>
      </c>
      <c r="B8" s="13" t="s">
        <v>120</v>
      </c>
      <c r="C8" s="3">
        <v>1874</v>
      </c>
      <c r="D8" s="3"/>
      <c r="E8" s="6"/>
      <c r="F8" s="1"/>
    </row>
    <row r="9" spans="1:8" x14ac:dyDescent="0.25">
      <c r="A9" s="13"/>
      <c r="B9" s="3" t="s">
        <v>121</v>
      </c>
      <c r="C9" s="3">
        <f>SUM(C6:C8)</f>
        <v>4032.92</v>
      </c>
      <c r="D9" s="3">
        <v>4032.92</v>
      </c>
      <c r="E9" s="6"/>
      <c r="F9" s="1"/>
    </row>
    <row r="10" spans="1:8" x14ac:dyDescent="0.25">
      <c r="A10" s="13"/>
      <c r="B10" s="3" t="s">
        <v>5</v>
      </c>
      <c r="C10" s="13"/>
      <c r="D10" s="13"/>
      <c r="E10" s="6"/>
      <c r="F10" s="1"/>
    </row>
    <row r="11" spans="1:8" ht="30" x14ac:dyDescent="0.25">
      <c r="A11" s="73">
        <v>1</v>
      </c>
      <c r="B11" s="73" t="s">
        <v>58</v>
      </c>
      <c r="C11" s="74">
        <v>1223.92</v>
      </c>
      <c r="D11" s="3"/>
      <c r="E11" s="6"/>
      <c r="F11" s="1"/>
    </row>
    <row r="12" spans="1:8" ht="60" x14ac:dyDescent="0.25">
      <c r="A12" s="73">
        <v>2</v>
      </c>
      <c r="B12" s="73" t="s">
        <v>119</v>
      </c>
      <c r="C12" s="73">
        <v>935</v>
      </c>
      <c r="D12" s="13"/>
      <c r="E12" s="6"/>
      <c r="F12" s="1"/>
    </row>
    <row r="13" spans="1:8" x14ac:dyDescent="0.25">
      <c r="A13" s="73"/>
      <c r="B13" s="74" t="s">
        <v>128</v>
      </c>
      <c r="C13" s="74">
        <f>SUM(C11:C12)</f>
        <v>2158.92</v>
      </c>
      <c r="D13" s="3">
        <f>C13+D9</f>
        <v>6191.84</v>
      </c>
      <c r="E13" s="6"/>
      <c r="F13" s="1"/>
    </row>
    <row r="14" spans="1:8" x14ac:dyDescent="0.25">
      <c r="A14" s="73"/>
      <c r="B14" s="74" t="s">
        <v>3</v>
      </c>
      <c r="C14" s="73"/>
      <c r="D14" s="3"/>
      <c r="E14" s="6"/>
      <c r="F14" s="1"/>
    </row>
    <row r="15" spans="1:8" ht="30" x14ac:dyDescent="0.25">
      <c r="A15" s="73">
        <v>1</v>
      </c>
      <c r="B15" s="73" t="s">
        <v>58</v>
      </c>
      <c r="C15" s="73">
        <v>1223.92</v>
      </c>
      <c r="D15" s="3"/>
      <c r="E15" s="6"/>
      <c r="F15" s="1"/>
    </row>
    <row r="16" spans="1:8" ht="60" x14ac:dyDescent="0.25">
      <c r="A16" s="73">
        <v>2</v>
      </c>
      <c r="B16" s="73" t="s">
        <v>119</v>
      </c>
      <c r="C16" s="73">
        <v>935</v>
      </c>
      <c r="D16" s="3"/>
      <c r="E16" s="6"/>
      <c r="F16" s="1"/>
    </row>
    <row r="17" spans="1:6" s="5" customFormat="1" x14ac:dyDescent="0.25">
      <c r="A17" s="73">
        <v>3</v>
      </c>
      <c r="B17" s="73" t="s">
        <v>133</v>
      </c>
      <c r="C17" s="73">
        <v>988</v>
      </c>
      <c r="D17" s="3"/>
      <c r="E17" s="11"/>
      <c r="F17" s="4"/>
    </row>
    <row r="18" spans="1:6" x14ac:dyDescent="0.25">
      <c r="A18" s="73">
        <v>4</v>
      </c>
      <c r="B18" s="73" t="s">
        <v>134</v>
      </c>
      <c r="C18" s="73">
        <v>316.5</v>
      </c>
      <c r="D18" s="3"/>
      <c r="E18" s="1"/>
      <c r="F18" s="1"/>
    </row>
    <row r="19" spans="1:6" x14ac:dyDescent="0.25">
      <c r="A19" s="73"/>
      <c r="B19" s="74" t="s">
        <v>135</v>
      </c>
      <c r="C19" s="74">
        <f>SUM(C15:C18)</f>
        <v>3463.42</v>
      </c>
      <c r="D19" s="3">
        <f>C19+D13</f>
        <v>9655.26</v>
      </c>
      <c r="E19" s="1"/>
      <c r="F19" s="1"/>
    </row>
    <row r="20" spans="1:6" x14ac:dyDescent="0.25">
      <c r="A20" s="73"/>
      <c r="B20" s="74" t="s">
        <v>7</v>
      </c>
      <c r="C20" s="74"/>
      <c r="D20" s="3"/>
      <c r="E20" s="1"/>
      <c r="F20" s="1"/>
    </row>
    <row r="21" spans="1:6" ht="30" x14ac:dyDescent="0.25">
      <c r="A21" s="73">
        <v>1</v>
      </c>
      <c r="B21" s="73" t="s">
        <v>58</v>
      </c>
      <c r="C21" s="73">
        <v>1223.92</v>
      </c>
      <c r="D21" s="3"/>
      <c r="E21" s="1"/>
      <c r="F21" s="1"/>
    </row>
    <row r="22" spans="1:6" ht="60" x14ac:dyDescent="0.25">
      <c r="A22" s="73">
        <v>2</v>
      </c>
      <c r="B22" s="73" t="s">
        <v>119</v>
      </c>
      <c r="C22" s="73">
        <v>935</v>
      </c>
      <c r="D22" s="3"/>
      <c r="E22" s="1"/>
      <c r="F22" s="1"/>
    </row>
    <row r="23" spans="1:6" x14ac:dyDescent="0.25">
      <c r="A23" s="73">
        <v>3</v>
      </c>
      <c r="B23" s="73" t="s">
        <v>139</v>
      </c>
      <c r="C23" s="73">
        <v>383.06</v>
      </c>
      <c r="D23" s="3"/>
      <c r="E23" s="1"/>
      <c r="F23" s="1"/>
    </row>
    <row r="24" spans="1:6" s="5" customFormat="1" x14ac:dyDescent="0.25">
      <c r="A24" s="73"/>
      <c r="B24" s="74" t="s">
        <v>140</v>
      </c>
      <c r="C24" s="74">
        <f>SUM(C21:C23)</f>
        <v>2541.98</v>
      </c>
      <c r="D24" s="3">
        <f>C24+D19</f>
        <v>12197.24</v>
      </c>
      <c r="E24" s="4"/>
      <c r="F24" s="4"/>
    </row>
    <row r="25" spans="1:6" s="5" customFormat="1" x14ac:dyDescent="0.25">
      <c r="A25" s="73"/>
      <c r="B25" s="74" t="s">
        <v>8</v>
      </c>
      <c r="C25" s="73"/>
      <c r="D25" s="3"/>
      <c r="E25" s="4"/>
      <c r="F25" s="4"/>
    </row>
    <row r="26" spans="1:6" s="5" customFormat="1" ht="30" x14ac:dyDescent="0.25">
      <c r="A26" s="73">
        <v>1</v>
      </c>
      <c r="B26" s="73" t="s">
        <v>58</v>
      </c>
      <c r="C26" s="73">
        <v>1223.92</v>
      </c>
      <c r="D26" s="3"/>
      <c r="E26" s="4"/>
      <c r="F26" s="4"/>
    </row>
    <row r="27" spans="1:6" s="5" customFormat="1" ht="60" x14ac:dyDescent="0.25">
      <c r="A27" s="73">
        <v>2</v>
      </c>
      <c r="B27" s="73" t="s">
        <v>119</v>
      </c>
      <c r="C27" s="73">
        <v>935</v>
      </c>
      <c r="D27" s="3"/>
      <c r="E27" s="4"/>
      <c r="F27" s="4"/>
    </row>
    <row r="28" spans="1:6" s="5" customFormat="1" x14ac:dyDescent="0.25">
      <c r="A28" s="73">
        <v>4</v>
      </c>
      <c r="B28" s="73" t="s">
        <v>146</v>
      </c>
      <c r="C28" s="73">
        <v>5602.5</v>
      </c>
      <c r="D28" s="3"/>
      <c r="E28" s="4"/>
      <c r="F28" s="4"/>
    </row>
    <row r="29" spans="1:6" s="5" customFormat="1" x14ac:dyDescent="0.25">
      <c r="A29" s="73"/>
      <c r="B29" s="74" t="s">
        <v>147</v>
      </c>
      <c r="C29" s="74">
        <f>SUM(C26:C28)</f>
        <v>7761.42</v>
      </c>
      <c r="D29" s="3">
        <f>C29+D24</f>
        <v>19958.66</v>
      </c>
      <c r="E29" s="4"/>
      <c r="F29" s="4"/>
    </row>
    <row r="30" spans="1:6" s="5" customFormat="1" x14ac:dyDescent="0.25">
      <c r="A30" s="73"/>
      <c r="B30" s="74" t="s">
        <v>9</v>
      </c>
      <c r="C30" s="74"/>
      <c r="D30" s="3"/>
      <c r="E30" s="4"/>
      <c r="F30" s="4"/>
    </row>
    <row r="31" spans="1:6" s="5" customFormat="1" ht="30" x14ac:dyDescent="0.25">
      <c r="A31" s="73">
        <v>1</v>
      </c>
      <c r="B31" s="73" t="s">
        <v>58</v>
      </c>
      <c r="C31" s="73">
        <v>1223.92</v>
      </c>
      <c r="D31" s="3"/>
      <c r="E31" s="4"/>
      <c r="F31" s="4"/>
    </row>
    <row r="32" spans="1:6" s="5" customFormat="1" ht="60" x14ac:dyDescent="0.25">
      <c r="A32" s="73">
        <v>2</v>
      </c>
      <c r="B32" s="73" t="s">
        <v>119</v>
      </c>
      <c r="C32" s="73">
        <v>935</v>
      </c>
      <c r="D32" s="3"/>
      <c r="E32" s="4"/>
      <c r="F32" s="4"/>
    </row>
    <row r="33" spans="1:6" s="5" customFormat="1" x14ac:dyDescent="0.25">
      <c r="A33" s="73">
        <v>3</v>
      </c>
      <c r="B33" s="73" t="s">
        <v>154</v>
      </c>
      <c r="C33" s="73">
        <v>633</v>
      </c>
      <c r="D33" s="3"/>
      <c r="E33" s="4"/>
      <c r="F33" s="4"/>
    </row>
    <row r="34" spans="1:6" x14ac:dyDescent="0.25">
      <c r="A34" s="73"/>
      <c r="B34" s="74" t="s">
        <v>155</v>
      </c>
      <c r="C34" s="73">
        <f>SUM(C31:C33)</f>
        <v>2791.92</v>
      </c>
      <c r="D34" s="3">
        <f>C34+D29</f>
        <v>22750.58</v>
      </c>
      <c r="E34" s="1"/>
      <c r="F34" s="1"/>
    </row>
    <row r="35" spans="1:6" x14ac:dyDescent="0.25">
      <c r="A35" s="73"/>
      <c r="B35" s="74" t="s">
        <v>10</v>
      </c>
      <c r="C35" s="73"/>
      <c r="D35" s="3"/>
      <c r="E35" s="1"/>
      <c r="F35" s="1"/>
    </row>
    <row r="36" spans="1:6" ht="30" x14ac:dyDescent="0.25">
      <c r="A36" s="73">
        <v>1</v>
      </c>
      <c r="B36" s="73" t="s">
        <v>58</v>
      </c>
      <c r="C36" s="73">
        <v>1223.92</v>
      </c>
      <c r="D36" s="3"/>
      <c r="E36" s="1"/>
      <c r="F36" s="1"/>
    </row>
    <row r="37" spans="1:6" ht="60" x14ac:dyDescent="0.25">
      <c r="A37" s="73">
        <v>2</v>
      </c>
      <c r="B37" s="73" t="s">
        <v>119</v>
      </c>
      <c r="C37" s="73">
        <v>935</v>
      </c>
      <c r="D37" s="3"/>
      <c r="E37" s="1"/>
      <c r="F37" s="1"/>
    </row>
    <row r="38" spans="1:6" x14ac:dyDescent="0.25">
      <c r="A38" s="73"/>
      <c r="B38" s="74" t="s">
        <v>160</v>
      </c>
      <c r="C38" s="74">
        <f>SUM(C36:C37)</f>
        <v>2158.92</v>
      </c>
      <c r="D38" s="3">
        <f>C38+D34</f>
        <v>24909.5</v>
      </c>
      <c r="E38" s="1"/>
      <c r="F38" s="1"/>
    </row>
    <row r="39" spans="1:6" x14ac:dyDescent="0.25">
      <c r="A39" s="73"/>
      <c r="B39" s="74" t="s">
        <v>11</v>
      </c>
      <c r="C39" s="74"/>
      <c r="D39" s="3"/>
      <c r="E39" s="1"/>
      <c r="F39" s="1"/>
    </row>
    <row r="40" spans="1:6" ht="30" x14ac:dyDescent="0.25">
      <c r="A40" s="73">
        <v>1</v>
      </c>
      <c r="B40" s="73" t="s">
        <v>58</v>
      </c>
      <c r="C40" s="73">
        <v>1223.92</v>
      </c>
      <c r="D40" s="3"/>
      <c r="E40" s="1"/>
      <c r="F40" s="1"/>
    </row>
    <row r="41" spans="1:6" ht="60" x14ac:dyDescent="0.25">
      <c r="A41" s="73">
        <v>2</v>
      </c>
      <c r="B41" s="73" t="s">
        <v>119</v>
      </c>
      <c r="C41" s="73">
        <v>935</v>
      </c>
      <c r="D41" s="3"/>
      <c r="E41" s="1"/>
      <c r="F41" s="1"/>
    </row>
    <row r="42" spans="1:6" x14ac:dyDescent="0.25">
      <c r="A42" s="73">
        <v>3</v>
      </c>
      <c r="B42" s="73" t="s">
        <v>165</v>
      </c>
      <c r="C42" s="73">
        <v>1165</v>
      </c>
      <c r="D42" s="3"/>
      <c r="E42" s="1"/>
      <c r="F42" s="1"/>
    </row>
    <row r="43" spans="1:6" x14ac:dyDescent="0.25">
      <c r="A43" s="73"/>
      <c r="B43" s="74" t="s">
        <v>166</v>
      </c>
      <c r="C43" s="74">
        <f>SUM(C40:C42)</f>
        <v>3323.92</v>
      </c>
      <c r="D43" s="3">
        <f>C43+D38</f>
        <v>28233.42</v>
      </c>
      <c r="E43" s="1"/>
      <c r="F43" s="1"/>
    </row>
    <row r="44" spans="1:6" x14ac:dyDescent="0.25">
      <c r="A44" s="73"/>
      <c r="B44" s="74" t="s">
        <v>12</v>
      </c>
      <c r="C44" s="74"/>
      <c r="D44" s="3"/>
      <c r="E44" s="1"/>
      <c r="F44" s="1"/>
    </row>
    <row r="45" spans="1:6" ht="30" x14ac:dyDescent="0.25">
      <c r="A45" s="73">
        <v>1</v>
      </c>
      <c r="B45" s="73" t="s">
        <v>58</v>
      </c>
      <c r="C45" s="73">
        <v>1223.92</v>
      </c>
      <c r="D45" s="3"/>
      <c r="E45" s="1"/>
      <c r="F45" s="1"/>
    </row>
    <row r="46" spans="1:6" ht="60" x14ac:dyDescent="0.25">
      <c r="A46" s="73">
        <v>2</v>
      </c>
      <c r="B46" s="73" t="s">
        <v>119</v>
      </c>
      <c r="C46" s="73">
        <v>935</v>
      </c>
      <c r="D46" s="3"/>
      <c r="E46" s="1"/>
      <c r="F46" s="1"/>
    </row>
    <row r="47" spans="1:6" x14ac:dyDescent="0.25">
      <c r="A47" s="73"/>
      <c r="B47" s="74" t="s">
        <v>173</v>
      </c>
      <c r="C47" s="74">
        <f>SUM(C45:C46)</f>
        <v>2158.92</v>
      </c>
      <c r="D47" s="3">
        <f>C47+D43</f>
        <v>30392.339999999997</v>
      </c>
      <c r="E47" s="1"/>
      <c r="F47" s="1"/>
    </row>
    <row r="48" spans="1:6" x14ac:dyDescent="0.25">
      <c r="A48" s="13"/>
      <c r="B48" s="3" t="s">
        <v>13</v>
      </c>
      <c r="C48" s="40"/>
      <c r="D48" s="3"/>
      <c r="E48" s="1"/>
      <c r="F48" s="1"/>
    </row>
    <row r="49" spans="1:6" ht="60" x14ac:dyDescent="0.25">
      <c r="A49" s="13">
        <v>1</v>
      </c>
      <c r="B49" s="73" t="s">
        <v>119</v>
      </c>
      <c r="C49" s="40">
        <v>935</v>
      </c>
      <c r="D49" s="3"/>
      <c r="E49" s="1"/>
      <c r="F49" s="1"/>
    </row>
    <row r="50" spans="1:6" ht="30" x14ac:dyDescent="0.25">
      <c r="A50" s="13">
        <v>2</v>
      </c>
      <c r="B50" s="73" t="s">
        <v>58</v>
      </c>
      <c r="C50" s="40">
        <v>1223.92</v>
      </c>
      <c r="D50" s="3"/>
      <c r="E50" s="1"/>
      <c r="F50" s="1"/>
    </row>
    <row r="51" spans="1:6" x14ac:dyDescent="0.25">
      <c r="A51" s="13">
        <v>3</v>
      </c>
      <c r="B51" s="40" t="s">
        <v>180</v>
      </c>
      <c r="C51" s="40">
        <v>2519</v>
      </c>
      <c r="D51" s="3"/>
      <c r="E51" s="1"/>
      <c r="F51" s="1"/>
    </row>
    <row r="52" spans="1:6" x14ac:dyDescent="0.25">
      <c r="A52" s="13">
        <v>4</v>
      </c>
      <c r="B52" s="40" t="s">
        <v>181</v>
      </c>
      <c r="C52" s="40">
        <v>316.5</v>
      </c>
      <c r="D52" s="3"/>
      <c r="E52" s="1"/>
      <c r="F52" s="1"/>
    </row>
    <row r="53" spans="1:6" x14ac:dyDescent="0.25">
      <c r="A53" s="40"/>
      <c r="B53" s="3" t="s">
        <v>182</v>
      </c>
      <c r="C53" s="3">
        <f>SUM(C49:C52)</f>
        <v>4994.42</v>
      </c>
      <c r="D53" s="3">
        <f>C53+D47</f>
        <v>35386.759999999995</v>
      </c>
      <c r="E53" s="1"/>
      <c r="F53" s="1"/>
    </row>
    <row r="54" spans="1:6" x14ac:dyDescent="0.25">
      <c r="A54" s="40"/>
      <c r="B54" s="3" t="s">
        <v>14</v>
      </c>
      <c r="C54" s="40"/>
      <c r="D54" s="3"/>
      <c r="E54" s="1"/>
      <c r="F54" s="1"/>
    </row>
    <row r="55" spans="1:6" ht="60" x14ac:dyDescent="0.25">
      <c r="A55" s="40">
        <v>1</v>
      </c>
      <c r="B55" s="73" t="s">
        <v>119</v>
      </c>
      <c r="C55" s="40">
        <v>935</v>
      </c>
      <c r="D55" s="3"/>
      <c r="E55" s="1"/>
      <c r="F55" s="1"/>
    </row>
    <row r="56" spans="1:6" ht="30" x14ac:dyDescent="0.25">
      <c r="A56" s="40">
        <v>2</v>
      </c>
      <c r="B56" s="73" t="s">
        <v>58</v>
      </c>
      <c r="C56" s="40">
        <v>1223.92</v>
      </c>
      <c r="D56" s="3"/>
      <c r="E56" s="1"/>
      <c r="F56" s="1"/>
    </row>
    <row r="57" spans="1:6" x14ac:dyDescent="0.25">
      <c r="A57" s="40">
        <v>3</v>
      </c>
      <c r="B57" s="13" t="s">
        <v>190</v>
      </c>
      <c r="C57" s="40">
        <v>3049</v>
      </c>
      <c r="D57" s="3"/>
      <c r="E57" s="1"/>
      <c r="F57" s="1"/>
    </row>
    <row r="58" spans="1:6" x14ac:dyDescent="0.25">
      <c r="A58" s="40"/>
      <c r="B58" s="3" t="s">
        <v>191</v>
      </c>
      <c r="C58" s="3">
        <f>SUM(C55:C57)</f>
        <v>5207.92</v>
      </c>
      <c r="D58" s="3">
        <f>C58+D53</f>
        <v>40594.679999999993</v>
      </c>
      <c r="E58" s="1"/>
      <c r="F58" s="1"/>
    </row>
    <row r="59" spans="1:6" x14ac:dyDescent="0.25">
      <c r="A59" s="40"/>
      <c r="B59" s="3" t="s">
        <v>15</v>
      </c>
      <c r="C59" s="40"/>
      <c r="D59" s="3"/>
      <c r="E59" s="1"/>
      <c r="F59" s="1"/>
    </row>
    <row r="60" spans="1:6" ht="60" x14ac:dyDescent="0.25">
      <c r="A60" s="40">
        <v>1</v>
      </c>
      <c r="B60" s="73" t="s">
        <v>119</v>
      </c>
      <c r="C60" s="40">
        <v>935</v>
      </c>
      <c r="D60" s="3"/>
      <c r="E60" s="1"/>
      <c r="F60" s="1"/>
    </row>
    <row r="61" spans="1:6" ht="30" x14ac:dyDescent="0.25">
      <c r="A61" s="40">
        <v>2</v>
      </c>
      <c r="B61" s="73" t="s">
        <v>58</v>
      </c>
      <c r="C61" s="40">
        <v>1223.92</v>
      </c>
      <c r="D61" s="3"/>
      <c r="E61" s="1"/>
      <c r="F61" s="1"/>
    </row>
    <row r="62" spans="1:6" x14ac:dyDescent="0.25">
      <c r="A62" s="40"/>
      <c r="B62" s="3" t="s">
        <v>199</v>
      </c>
      <c r="C62" s="3">
        <f>SUM(C60:C61)</f>
        <v>2158.92</v>
      </c>
      <c r="D62" s="3">
        <f>C62+D58</f>
        <v>42753.599999999991</v>
      </c>
      <c r="E62" s="1"/>
      <c r="F62" s="1"/>
    </row>
    <row r="63" spans="1:6" x14ac:dyDescent="0.25">
      <c r="A63" s="40"/>
      <c r="B63" s="13"/>
      <c r="C63" s="40"/>
      <c r="D63" s="3"/>
      <c r="E63" s="1"/>
      <c r="F63" s="1"/>
    </row>
    <row r="64" spans="1:6" x14ac:dyDescent="0.25">
      <c r="A64" s="40"/>
      <c r="B64" s="13"/>
      <c r="C64" s="40"/>
      <c r="D64" s="3"/>
      <c r="E64" s="1"/>
      <c r="F64" s="1"/>
    </row>
    <row r="65" spans="1:6" x14ac:dyDescent="0.25">
      <c r="A65" s="40"/>
      <c r="B65" s="13"/>
      <c r="C65" s="40"/>
      <c r="D65" s="3"/>
      <c r="E65" s="1"/>
      <c r="F65" s="1"/>
    </row>
    <row r="66" spans="1:6" x14ac:dyDescent="0.25">
      <c r="A66" s="40"/>
      <c r="B66" s="13"/>
      <c r="C66" s="40"/>
      <c r="D66" s="3"/>
      <c r="E66" s="1"/>
      <c r="F66" s="1"/>
    </row>
    <row r="67" spans="1:6" x14ac:dyDescent="0.25">
      <c r="A67" s="40"/>
      <c r="B67" s="13"/>
      <c r="C67" s="40"/>
      <c r="D67" s="3"/>
      <c r="E67" s="1"/>
      <c r="F67" s="1"/>
    </row>
    <row r="68" spans="1:6" x14ac:dyDescent="0.25">
      <c r="A68" s="13"/>
      <c r="B68" s="3"/>
      <c r="C68" s="40"/>
      <c r="D68" s="3"/>
      <c r="E68" s="1"/>
      <c r="F68" s="1"/>
    </row>
    <row r="69" spans="1:6" x14ac:dyDescent="0.25">
      <c r="A69" s="40"/>
      <c r="B69" s="13"/>
      <c r="C69" s="40"/>
      <c r="D69" s="3"/>
      <c r="E69" s="1"/>
      <c r="F6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view="pageBreakPreview" topLeftCell="A10" zoomScaleSheetLayoutView="100" workbookViewId="0">
      <selection activeCell="A34" sqref="A34"/>
    </sheetView>
  </sheetViews>
  <sheetFormatPr defaultRowHeight="15" x14ac:dyDescent="0.25"/>
  <cols>
    <col min="1" max="1" width="32.140625" customWidth="1"/>
    <col min="2" max="2" width="18.140625" customWidth="1"/>
    <col min="3" max="3" width="13.5703125" customWidth="1"/>
    <col min="4" max="4" width="15.7109375" customWidth="1"/>
    <col min="5" max="5" width="22.85546875" customWidth="1"/>
  </cols>
  <sheetData>
    <row r="1" spans="1:5" x14ac:dyDescent="0.25">
      <c r="A1" s="97" t="s">
        <v>99</v>
      </c>
      <c r="B1" s="97"/>
      <c r="C1" s="97"/>
      <c r="D1" s="97"/>
      <c r="E1" s="97"/>
    </row>
    <row r="2" spans="1:5" x14ac:dyDescent="0.25">
      <c r="A2" s="97" t="s">
        <v>63</v>
      </c>
      <c r="B2" s="97"/>
      <c r="C2" s="97"/>
      <c r="D2" s="97"/>
      <c r="E2" s="97"/>
    </row>
    <row r="3" spans="1:5" x14ac:dyDescent="0.25">
      <c r="A3" s="97" t="s">
        <v>64</v>
      </c>
      <c r="B3" s="97"/>
      <c r="C3" s="97"/>
      <c r="D3" s="97"/>
      <c r="E3" s="97"/>
    </row>
    <row r="4" spans="1:5" x14ac:dyDescent="0.25">
      <c r="A4" s="96"/>
      <c r="B4" s="96"/>
      <c r="C4" s="96"/>
      <c r="D4" s="96"/>
      <c r="E4" s="96"/>
    </row>
    <row r="5" spans="1:5" x14ac:dyDescent="0.25">
      <c r="A5" s="98" t="s">
        <v>101</v>
      </c>
      <c r="B5" s="98"/>
      <c r="C5" s="98"/>
      <c r="D5" s="98"/>
      <c r="E5" s="98"/>
    </row>
    <row r="6" spans="1:5" x14ac:dyDescent="0.25">
      <c r="A6" s="96"/>
      <c r="B6" s="96"/>
      <c r="C6" s="96"/>
      <c r="D6" s="96"/>
      <c r="E6" s="96"/>
    </row>
    <row r="7" spans="1:5" x14ac:dyDescent="0.25">
      <c r="A7" s="98" t="s">
        <v>65</v>
      </c>
      <c r="B7" s="98"/>
      <c r="C7" s="98"/>
      <c r="D7" s="98"/>
      <c r="E7" s="98"/>
    </row>
    <row r="8" spans="1:5" x14ac:dyDescent="0.25">
      <c r="A8" s="97" t="s">
        <v>100</v>
      </c>
      <c r="B8" s="97"/>
      <c r="C8" s="97"/>
      <c r="D8" s="97"/>
      <c r="E8" s="97"/>
    </row>
    <row r="9" spans="1:5" x14ac:dyDescent="0.25">
      <c r="A9" s="98" t="s">
        <v>114</v>
      </c>
      <c r="B9" s="98"/>
      <c r="C9" s="98"/>
      <c r="D9" s="98"/>
      <c r="E9" s="98"/>
    </row>
    <row r="10" spans="1:5" x14ac:dyDescent="0.25">
      <c r="A10" s="98" t="s">
        <v>115</v>
      </c>
      <c r="B10" s="98"/>
      <c r="C10" s="98"/>
      <c r="D10" s="98"/>
      <c r="E10" s="98"/>
    </row>
    <row r="11" spans="1:5" x14ac:dyDescent="0.25">
      <c r="A11" s="98" t="s">
        <v>116</v>
      </c>
      <c r="B11" s="98"/>
      <c r="C11" s="98"/>
      <c r="D11" s="98"/>
      <c r="E11" s="98"/>
    </row>
    <row r="12" spans="1:5" x14ac:dyDescent="0.25">
      <c r="A12" s="98" t="s">
        <v>117</v>
      </c>
      <c r="B12" s="98"/>
      <c r="C12" s="98"/>
      <c r="D12" s="98"/>
      <c r="E12" s="98"/>
    </row>
    <row r="13" spans="1:5" x14ac:dyDescent="0.25">
      <c r="A13" s="98" t="s">
        <v>118</v>
      </c>
      <c r="B13" s="98"/>
      <c r="C13" s="98"/>
      <c r="D13" s="98"/>
      <c r="E13" s="98"/>
    </row>
    <row r="14" spans="1:5" x14ac:dyDescent="0.25">
      <c r="A14" s="98" t="s">
        <v>66</v>
      </c>
      <c r="B14" s="98"/>
      <c r="C14" s="98"/>
      <c r="D14" s="98"/>
      <c r="E14" s="98"/>
    </row>
    <row r="15" spans="1:5" x14ac:dyDescent="0.25">
      <c r="A15" s="98" t="s">
        <v>102</v>
      </c>
      <c r="B15" s="98"/>
      <c r="C15" s="98"/>
      <c r="D15" s="98"/>
      <c r="E15" s="98"/>
    </row>
    <row r="16" spans="1:5" x14ac:dyDescent="0.25">
      <c r="A16" s="98" t="s">
        <v>103</v>
      </c>
      <c r="B16" s="98"/>
      <c r="C16" s="98"/>
      <c r="D16" s="98"/>
      <c r="E16" s="98"/>
    </row>
    <row r="17" spans="1:5" ht="13.5" customHeight="1" x14ac:dyDescent="0.25">
      <c r="A17" s="98" t="s">
        <v>104</v>
      </c>
      <c r="B17" s="98"/>
      <c r="C17" s="98"/>
      <c r="D17" s="98"/>
      <c r="E17" s="98"/>
    </row>
    <row r="18" spans="1:5" ht="33" hidden="1" customHeight="1" x14ac:dyDescent="0.25"/>
    <row r="19" spans="1:5" ht="105" x14ac:dyDescent="0.25">
      <c r="A19" s="61" t="s">
        <v>67</v>
      </c>
      <c r="B19" s="40" t="s">
        <v>68</v>
      </c>
      <c r="C19" s="62" t="s">
        <v>69</v>
      </c>
      <c r="D19" s="62" t="s">
        <v>70</v>
      </c>
      <c r="E19" s="62" t="s">
        <v>71</v>
      </c>
    </row>
    <row r="20" spans="1:5" x14ac:dyDescent="0.25">
      <c r="A20" s="8" t="s">
        <v>111</v>
      </c>
      <c r="B20" s="63"/>
      <c r="C20" s="63"/>
      <c r="D20" s="63"/>
      <c r="E20" s="63">
        <f>'Лиц. счет. Св. расчет'!C4</f>
        <v>43135.49</v>
      </c>
    </row>
    <row r="21" spans="1:5" ht="26.25" x14ac:dyDescent="0.25">
      <c r="A21" s="8" t="s">
        <v>72</v>
      </c>
      <c r="B21" s="63">
        <v>923.2</v>
      </c>
      <c r="C21" s="63" t="s">
        <v>73</v>
      </c>
      <c r="D21" s="63">
        <v>3.26</v>
      </c>
      <c r="E21" s="63">
        <f>'Лиц. счет. Св. расчет'!C5</f>
        <v>33465.17</v>
      </c>
    </row>
    <row r="22" spans="1:5" x14ac:dyDescent="0.25">
      <c r="A22" s="8" t="s">
        <v>39</v>
      </c>
      <c r="B22" s="63">
        <v>923.2</v>
      </c>
      <c r="C22" s="63" t="s">
        <v>73</v>
      </c>
      <c r="D22" s="63">
        <v>3.2</v>
      </c>
      <c r="E22" s="63">
        <f>'Лиц. счет. Св. расчет'!C6</f>
        <v>9670.32</v>
      </c>
    </row>
    <row r="23" spans="1:5" x14ac:dyDescent="0.25">
      <c r="A23" s="8" t="s">
        <v>74</v>
      </c>
      <c r="B23" s="63"/>
      <c r="C23" s="63" t="s">
        <v>75</v>
      </c>
      <c r="D23" s="63"/>
      <c r="E23" s="63">
        <f>'Лиц. счет. Св. расчет'!C7</f>
        <v>0</v>
      </c>
    </row>
    <row r="24" spans="1:5" x14ac:dyDescent="0.25">
      <c r="A24" s="10" t="s">
        <v>112</v>
      </c>
      <c r="B24" s="63"/>
      <c r="C24" s="63"/>
      <c r="D24" s="63"/>
      <c r="E24" s="63">
        <f>'Лиц. счет. Св. расчет'!C8</f>
        <v>52131.350000000006</v>
      </c>
    </row>
    <row r="25" spans="1:5" x14ac:dyDescent="0.25">
      <c r="A25" s="8" t="s">
        <v>19</v>
      </c>
      <c r="B25" s="63"/>
      <c r="C25" s="63" t="s">
        <v>76</v>
      </c>
      <c r="D25" s="63"/>
      <c r="E25" s="68">
        <f>'Лиц. счет. Св. расчет'!N9</f>
        <v>42753.599999999991</v>
      </c>
    </row>
    <row r="26" spans="1:5" x14ac:dyDescent="0.25">
      <c r="A26" s="8" t="s">
        <v>20</v>
      </c>
      <c r="B26" s="63"/>
      <c r="C26" s="63" t="s">
        <v>76</v>
      </c>
      <c r="D26" s="63"/>
      <c r="E26" s="63">
        <f>'Лиц. счет. Св. расчет'!C10</f>
        <v>13660.25</v>
      </c>
    </row>
    <row r="27" spans="1:5" x14ac:dyDescent="0.25">
      <c r="A27" s="8" t="s">
        <v>77</v>
      </c>
      <c r="B27" s="63"/>
      <c r="C27" s="63" t="s">
        <v>73</v>
      </c>
      <c r="D27" s="63"/>
      <c r="E27" s="63">
        <f>'ТО конструкт.эл.'!C15</f>
        <v>13660.25</v>
      </c>
    </row>
    <row r="28" spans="1:5" x14ac:dyDescent="0.25">
      <c r="A28" s="8" t="s">
        <v>78</v>
      </c>
      <c r="B28" s="63"/>
      <c r="C28" s="63" t="s">
        <v>79</v>
      </c>
      <c r="D28" s="63"/>
      <c r="E28" s="63">
        <f>'ТО конструкт.эл.'!C14</f>
        <v>2654.25</v>
      </c>
    </row>
    <row r="29" spans="1:5" ht="26.25" x14ac:dyDescent="0.25">
      <c r="A29" s="8" t="s">
        <v>107</v>
      </c>
      <c r="B29" s="63"/>
      <c r="C29" s="63"/>
      <c r="D29" s="63"/>
      <c r="E29" s="63">
        <f>'ТО конструкт.эл.'!C11</f>
        <v>5643</v>
      </c>
    </row>
    <row r="30" spans="1:5" x14ac:dyDescent="0.25">
      <c r="A30" s="8" t="s">
        <v>109</v>
      </c>
      <c r="B30" s="63"/>
      <c r="C30" s="63"/>
      <c r="D30" s="63"/>
      <c r="E30" s="8">
        <v>6253.66</v>
      </c>
    </row>
    <row r="31" spans="1:5" ht="26.25" x14ac:dyDescent="0.25">
      <c r="A31" s="8" t="s">
        <v>108</v>
      </c>
      <c r="B31" s="63"/>
      <c r="C31" s="63"/>
      <c r="D31" s="63"/>
      <c r="E31" s="63">
        <f>'ТО конструкт.эл.'!C12</f>
        <v>4730</v>
      </c>
    </row>
    <row r="32" spans="1:5" x14ac:dyDescent="0.25">
      <c r="A32" s="64" t="s">
        <v>80</v>
      </c>
      <c r="B32" s="65">
        <f>E32/D32</f>
        <v>0.99978984238178636</v>
      </c>
      <c r="C32" s="63" t="s">
        <v>76</v>
      </c>
      <c r="D32" s="63">
        <v>285.5</v>
      </c>
      <c r="E32" s="63">
        <f>'Лиц. счет. Св. расчет'!C11</f>
        <v>285.44</v>
      </c>
    </row>
    <row r="33" spans="1:5" x14ac:dyDescent="0.25">
      <c r="A33" s="64" t="s">
        <v>105</v>
      </c>
      <c r="B33" s="65"/>
      <c r="C33" s="63"/>
      <c r="D33" s="63"/>
      <c r="E33" s="63">
        <f>'Лиц. счет. Св. расчет'!C12</f>
        <v>34637.33</v>
      </c>
    </row>
    <row r="34" spans="1:5" x14ac:dyDescent="0.25">
      <c r="A34" s="8" t="s">
        <v>106</v>
      </c>
      <c r="B34" s="63"/>
      <c r="C34" s="63" t="s">
        <v>81</v>
      </c>
      <c r="D34" s="63"/>
      <c r="E34" s="63">
        <f>'Лиц. счет. Св. расчет'!C13</f>
        <v>1389.41</v>
      </c>
    </row>
    <row r="35" spans="1:5" x14ac:dyDescent="0.25">
      <c r="A35" s="66" t="s">
        <v>113</v>
      </c>
      <c r="B35" s="15"/>
      <c r="C35" s="15"/>
      <c r="D35" s="15"/>
      <c r="E35" s="15">
        <f>'Лиц. счет. Св. расчет'!C23</f>
        <v>21567.74</v>
      </c>
    </row>
    <row r="36" spans="1:5" x14ac:dyDescent="0.25">
      <c r="A36" s="69"/>
      <c r="B36" s="70"/>
      <c r="C36" s="70"/>
      <c r="D36" s="70"/>
      <c r="E36" s="70"/>
    </row>
    <row r="37" spans="1:5" x14ac:dyDescent="0.25">
      <c r="A37" s="98" t="s">
        <v>110</v>
      </c>
      <c r="B37" s="98"/>
      <c r="C37" s="98"/>
      <c r="D37" s="98"/>
      <c r="E37" s="98"/>
    </row>
    <row r="38" spans="1:5" x14ac:dyDescent="0.25">
      <c r="A38" s="98" t="s">
        <v>82</v>
      </c>
      <c r="B38" s="98"/>
      <c r="C38" s="98"/>
      <c r="D38" s="98"/>
      <c r="E38" s="67">
        <f>SUM(E20,E24,E35)</f>
        <v>116834.58</v>
      </c>
    </row>
    <row r="39" spans="1:5" x14ac:dyDescent="0.25">
      <c r="A39" s="98"/>
      <c r="B39" s="98"/>
      <c r="C39" s="98"/>
      <c r="D39" s="98"/>
      <c r="E39" s="98"/>
    </row>
    <row r="40" spans="1:5" x14ac:dyDescent="0.25">
      <c r="A40" s="98" t="s">
        <v>83</v>
      </c>
      <c r="B40" s="98"/>
      <c r="C40" s="98"/>
      <c r="D40" s="98"/>
      <c r="E40" s="98"/>
    </row>
    <row r="41" spans="1:5" x14ac:dyDescent="0.25">
      <c r="A41" s="98" t="s">
        <v>84</v>
      </c>
      <c r="B41" s="98"/>
      <c r="C41" s="98"/>
      <c r="D41" s="98"/>
      <c r="E41" s="98"/>
    </row>
    <row r="42" spans="1:5" x14ac:dyDescent="0.25">
      <c r="A42" s="98" t="s">
        <v>85</v>
      </c>
      <c r="B42" s="98"/>
      <c r="C42" s="98"/>
      <c r="D42" s="98"/>
      <c r="E42" s="98"/>
    </row>
    <row r="43" spans="1:5" x14ac:dyDescent="0.25">
      <c r="A43" s="98" t="s">
        <v>86</v>
      </c>
      <c r="B43" s="98"/>
      <c r="C43" s="98"/>
      <c r="D43" s="98"/>
      <c r="E43" s="98"/>
    </row>
    <row r="44" spans="1:5" x14ac:dyDescent="0.25">
      <c r="A44" s="98" t="s">
        <v>87</v>
      </c>
      <c r="B44" s="98"/>
      <c r="C44" s="98"/>
      <c r="D44" s="98"/>
      <c r="E44" s="98"/>
    </row>
    <row r="46" spans="1:5" x14ac:dyDescent="0.25">
      <c r="A46" s="96" t="s">
        <v>88</v>
      </c>
      <c r="B46" s="96"/>
      <c r="C46" s="96"/>
      <c r="D46" s="96"/>
      <c r="E46" s="96"/>
    </row>
    <row r="47" spans="1:5" x14ac:dyDescent="0.25">
      <c r="A47" t="s">
        <v>89</v>
      </c>
    </row>
    <row r="48" spans="1:5" x14ac:dyDescent="0.25">
      <c r="A48" t="s">
        <v>90</v>
      </c>
      <c r="B48" t="s">
        <v>91</v>
      </c>
      <c r="D48" t="s">
        <v>29</v>
      </c>
    </row>
    <row r="51" spans="1:4" x14ac:dyDescent="0.25">
      <c r="A51" t="s">
        <v>92</v>
      </c>
      <c r="B51" t="s">
        <v>91</v>
      </c>
    </row>
    <row r="52" spans="1:4" x14ac:dyDescent="0.25">
      <c r="D52" t="s">
        <v>93</v>
      </c>
    </row>
    <row r="54" spans="1:4" x14ac:dyDescent="0.25">
      <c r="A54" t="s">
        <v>94</v>
      </c>
    </row>
    <row r="56" spans="1:4" x14ac:dyDescent="0.25">
      <c r="A56" t="s">
        <v>95</v>
      </c>
      <c r="B56" t="s">
        <v>91</v>
      </c>
      <c r="D56" t="s">
        <v>96</v>
      </c>
    </row>
    <row r="58" spans="1:4" x14ac:dyDescent="0.25">
      <c r="A58" t="s">
        <v>97</v>
      </c>
      <c r="D58" t="s">
        <v>98</v>
      </c>
    </row>
  </sheetData>
  <mergeCells count="26">
    <mergeCell ref="A43:E43"/>
    <mergeCell ref="A44:E44"/>
    <mergeCell ref="A46:E46"/>
    <mergeCell ref="A37:E37"/>
    <mergeCell ref="A38:D38"/>
    <mergeCell ref="A39:E39"/>
    <mergeCell ref="A40:E40"/>
    <mergeCell ref="A41:E41"/>
    <mergeCell ref="A42:E42"/>
    <mergeCell ref="A17:E17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52" workbookViewId="0">
      <selection activeCell="D75" sqref="D75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</cols>
  <sheetData>
    <row r="1" spans="1:8" ht="15.95" customHeight="1" x14ac:dyDescent="0.35">
      <c r="A1" s="1"/>
      <c r="B1" s="91" t="s">
        <v>122</v>
      </c>
      <c r="C1" s="91"/>
      <c r="D1" s="91"/>
      <c r="E1" s="7"/>
      <c r="F1" s="7"/>
      <c r="G1" s="7"/>
      <c r="H1" s="7"/>
    </row>
    <row r="2" spans="1:8" ht="15.95" customHeight="1" x14ac:dyDescent="0.25">
      <c r="A2" s="1"/>
      <c r="B2" s="2" t="s">
        <v>49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90" t="s">
        <v>6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s="1" customFormat="1" ht="15" customHeight="1" x14ac:dyDescent="0.25">
      <c r="A5" s="73"/>
      <c r="B5" s="74" t="s">
        <v>2</v>
      </c>
      <c r="C5" s="73"/>
      <c r="D5" s="13"/>
    </row>
    <row r="6" spans="1:8" s="1" customFormat="1" ht="15" customHeight="1" x14ac:dyDescent="0.25">
      <c r="A6" s="73">
        <v>1</v>
      </c>
      <c r="B6" s="73" t="s">
        <v>57</v>
      </c>
      <c r="C6" s="73">
        <v>5643</v>
      </c>
      <c r="D6" s="13"/>
    </row>
    <row r="7" spans="1:8" s="1" customFormat="1" ht="15" customHeight="1" x14ac:dyDescent="0.25">
      <c r="A7" s="73">
        <v>2</v>
      </c>
      <c r="B7" s="73" t="s">
        <v>60</v>
      </c>
      <c r="C7" s="73">
        <v>4730</v>
      </c>
      <c r="D7" s="3"/>
    </row>
    <row r="8" spans="1:8" s="4" customFormat="1" x14ac:dyDescent="0.25">
      <c r="A8" s="73">
        <v>3</v>
      </c>
      <c r="B8" s="73" t="s">
        <v>124</v>
      </c>
      <c r="C8" s="73">
        <v>474.75</v>
      </c>
      <c r="D8" s="3"/>
    </row>
    <row r="9" spans="1:8" s="1" customFormat="1" x14ac:dyDescent="0.25">
      <c r="A9" s="73"/>
      <c r="B9" s="74" t="s">
        <v>62</v>
      </c>
      <c r="C9" s="74">
        <f>SUM(C6:C8)</f>
        <v>10847.75</v>
      </c>
      <c r="D9" s="3">
        <f>C9</f>
        <v>10847.75</v>
      </c>
    </row>
    <row r="10" spans="1:8" s="1" customFormat="1" x14ac:dyDescent="0.25">
      <c r="A10" s="73"/>
      <c r="B10" s="74" t="s">
        <v>5</v>
      </c>
      <c r="C10" s="73"/>
      <c r="D10" s="13"/>
    </row>
    <row r="11" spans="1:8" s="1" customFormat="1" ht="18" customHeight="1" x14ac:dyDescent="0.25">
      <c r="A11" s="73">
        <v>1</v>
      </c>
      <c r="B11" s="73" t="s">
        <v>57</v>
      </c>
      <c r="C11" s="73">
        <v>5643</v>
      </c>
      <c r="D11" s="3"/>
    </row>
    <row r="12" spans="1:8" s="4" customFormat="1" x14ac:dyDescent="0.25">
      <c r="A12" s="74">
        <v>2</v>
      </c>
      <c r="B12" s="73" t="s">
        <v>60</v>
      </c>
      <c r="C12" s="73">
        <v>4730</v>
      </c>
      <c r="D12" s="3"/>
    </row>
    <row r="13" spans="1:8" s="1" customFormat="1" x14ac:dyDescent="0.25">
      <c r="A13" s="73">
        <v>3</v>
      </c>
      <c r="B13" s="73" t="s">
        <v>129</v>
      </c>
      <c r="C13" s="73">
        <v>633</v>
      </c>
      <c r="D13" s="13"/>
    </row>
    <row r="14" spans="1:8" s="1" customFormat="1" x14ac:dyDescent="0.25">
      <c r="A14" s="73">
        <v>4</v>
      </c>
      <c r="B14" s="73" t="s">
        <v>130</v>
      </c>
      <c r="C14" s="73">
        <v>2654.25</v>
      </c>
      <c r="D14" s="3"/>
    </row>
    <row r="15" spans="1:8" s="1" customFormat="1" x14ac:dyDescent="0.25">
      <c r="A15" s="73"/>
      <c r="B15" s="74" t="s">
        <v>128</v>
      </c>
      <c r="C15" s="74">
        <f>SUM(C11:C14)</f>
        <v>13660.25</v>
      </c>
      <c r="D15" s="3">
        <f>C15+D9</f>
        <v>24508</v>
      </c>
    </row>
    <row r="16" spans="1:8" s="1" customFormat="1" x14ac:dyDescent="0.25">
      <c r="A16" s="73"/>
      <c r="B16" s="74" t="s">
        <v>3</v>
      </c>
      <c r="C16" s="74"/>
      <c r="D16" s="3"/>
    </row>
    <row r="17" spans="1:4" s="1" customFormat="1" ht="15.75" customHeight="1" x14ac:dyDescent="0.25">
      <c r="A17" s="73">
        <v>1</v>
      </c>
      <c r="B17" s="73" t="s">
        <v>57</v>
      </c>
      <c r="C17" s="73">
        <v>5643</v>
      </c>
      <c r="D17" s="13"/>
    </row>
    <row r="18" spans="1:4" s="1" customFormat="1" ht="15.75" customHeight="1" x14ac:dyDescent="0.25">
      <c r="A18" s="73">
        <v>2</v>
      </c>
      <c r="B18" s="73" t="s">
        <v>60</v>
      </c>
      <c r="C18" s="73">
        <v>4730</v>
      </c>
      <c r="D18" s="13"/>
    </row>
    <row r="19" spans="1:4" s="1" customFormat="1" x14ac:dyDescent="0.25">
      <c r="A19" s="73">
        <v>3</v>
      </c>
      <c r="B19" s="73" t="s">
        <v>136</v>
      </c>
      <c r="C19" s="73">
        <v>1188</v>
      </c>
      <c r="D19" s="3"/>
    </row>
    <row r="20" spans="1:4" s="1" customFormat="1" ht="15" customHeight="1" x14ac:dyDescent="0.25">
      <c r="A20" s="73">
        <v>4</v>
      </c>
      <c r="B20" s="73" t="s">
        <v>137</v>
      </c>
      <c r="C20" s="73">
        <v>-237</v>
      </c>
      <c r="D20" s="40"/>
    </row>
    <row r="21" spans="1:4" s="1" customFormat="1" x14ac:dyDescent="0.25">
      <c r="A21" s="73"/>
      <c r="B21" s="74" t="s">
        <v>135</v>
      </c>
      <c r="C21" s="74">
        <f>SUM(C17:C20)</f>
        <v>11324</v>
      </c>
      <c r="D21" s="3">
        <f>C21+D15</f>
        <v>35832</v>
      </c>
    </row>
    <row r="22" spans="1:4" s="1" customFormat="1" x14ac:dyDescent="0.25">
      <c r="A22" s="73"/>
      <c r="B22" s="74" t="s">
        <v>7</v>
      </c>
      <c r="C22" s="73"/>
      <c r="D22" s="3"/>
    </row>
    <row r="23" spans="1:4" s="1" customFormat="1" x14ac:dyDescent="0.25">
      <c r="A23" s="73">
        <v>1</v>
      </c>
      <c r="B23" s="73" t="s">
        <v>57</v>
      </c>
      <c r="C23" s="73">
        <v>5643</v>
      </c>
      <c r="D23" s="3"/>
    </row>
    <row r="24" spans="1:4" s="1" customFormat="1" x14ac:dyDescent="0.25">
      <c r="A24" s="73">
        <v>2</v>
      </c>
      <c r="B24" s="73" t="s">
        <v>60</v>
      </c>
      <c r="C24" s="73">
        <v>4730</v>
      </c>
      <c r="D24" s="3"/>
    </row>
    <row r="25" spans="1:4" s="1" customFormat="1" x14ac:dyDescent="0.25">
      <c r="A25" s="73">
        <v>3</v>
      </c>
      <c r="B25" s="73" t="s">
        <v>141</v>
      </c>
      <c r="C25" s="73">
        <v>196.45</v>
      </c>
      <c r="D25" s="3"/>
    </row>
    <row r="26" spans="1:4" x14ac:dyDescent="0.25">
      <c r="A26" s="75">
        <v>4</v>
      </c>
      <c r="B26" s="73" t="s">
        <v>142</v>
      </c>
      <c r="C26" s="73">
        <v>1266</v>
      </c>
      <c r="D26" s="14"/>
    </row>
    <row r="27" spans="1:4" x14ac:dyDescent="0.25">
      <c r="A27" s="73"/>
      <c r="B27" s="74" t="s">
        <v>140</v>
      </c>
      <c r="C27" s="74">
        <f>SUM(C23:C26)</f>
        <v>11835.45</v>
      </c>
      <c r="D27" s="14">
        <f>C27+D21</f>
        <v>47667.45</v>
      </c>
    </row>
    <row r="28" spans="1:4" x14ac:dyDescent="0.25">
      <c r="A28" s="73"/>
      <c r="B28" s="74" t="s">
        <v>8</v>
      </c>
      <c r="C28" s="73"/>
      <c r="D28" s="14"/>
    </row>
    <row r="29" spans="1:4" x14ac:dyDescent="0.25">
      <c r="A29" s="73">
        <v>1</v>
      </c>
      <c r="B29" s="73" t="s">
        <v>57</v>
      </c>
      <c r="C29" s="73">
        <v>5643</v>
      </c>
      <c r="D29" s="14"/>
    </row>
    <row r="30" spans="1:4" x14ac:dyDescent="0.25">
      <c r="A30" s="73">
        <v>2</v>
      </c>
      <c r="B30" s="73" t="s">
        <v>60</v>
      </c>
      <c r="C30" s="73">
        <v>4730</v>
      </c>
      <c r="D30" s="14"/>
    </row>
    <row r="31" spans="1:4" x14ac:dyDescent="0.25">
      <c r="A31" s="75">
        <v>3</v>
      </c>
      <c r="B31" s="73" t="s">
        <v>148</v>
      </c>
      <c r="C31" s="73">
        <v>1029.5</v>
      </c>
      <c r="D31" s="14"/>
    </row>
    <row r="32" spans="1:4" x14ac:dyDescent="0.25">
      <c r="A32" s="75">
        <v>4</v>
      </c>
      <c r="B32" s="73" t="s">
        <v>149</v>
      </c>
      <c r="C32" s="73">
        <v>3421.5</v>
      </c>
      <c r="D32" s="14"/>
    </row>
    <row r="33" spans="1:4" x14ac:dyDescent="0.25">
      <c r="A33" s="75"/>
      <c r="B33" s="74" t="s">
        <v>147</v>
      </c>
      <c r="C33" s="74">
        <f>SUM(C29:C32)</f>
        <v>14824</v>
      </c>
      <c r="D33" s="14">
        <f>C33+D27</f>
        <v>62491.45</v>
      </c>
    </row>
    <row r="34" spans="1:4" x14ac:dyDescent="0.25">
      <c r="A34" s="73"/>
      <c r="B34" s="74" t="s">
        <v>9</v>
      </c>
      <c r="C34" s="73"/>
      <c r="D34" s="14"/>
    </row>
    <row r="35" spans="1:4" x14ac:dyDescent="0.25">
      <c r="A35" s="73">
        <v>1</v>
      </c>
      <c r="B35" s="73" t="s">
        <v>57</v>
      </c>
      <c r="C35" s="73">
        <v>5643</v>
      </c>
      <c r="D35" s="14"/>
    </row>
    <row r="36" spans="1:4" x14ac:dyDescent="0.25">
      <c r="A36" s="75">
        <v>2</v>
      </c>
      <c r="B36" s="73" t="s">
        <v>60</v>
      </c>
      <c r="C36" s="73">
        <v>4730</v>
      </c>
      <c r="D36" s="14"/>
    </row>
    <row r="37" spans="1:4" x14ac:dyDescent="0.25">
      <c r="A37" s="75">
        <v>3</v>
      </c>
      <c r="B37" s="73" t="s">
        <v>156</v>
      </c>
      <c r="C37" s="73">
        <v>4477</v>
      </c>
      <c r="D37" s="14"/>
    </row>
    <row r="38" spans="1:4" x14ac:dyDescent="0.25">
      <c r="A38" s="75"/>
      <c r="B38" s="74" t="s">
        <v>155</v>
      </c>
      <c r="C38" s="73">
        <f>SUM(C35:C37)</f>
        <v>14850</v>
      </c>
      <c r="D38" s="14">
        <f>C38+D33</f>
        <v>77341.45</v>
      </c>
    </row>
    <row r="39" spans="1:4" x14ac:dyDescent="0.25">
      <c r="A39" s="75"/>
      <c r="B39" s="74" t="s">
        <v>10</v>
      </c>
      <c r="C39" s="73"/>
      <c r="D39" s="14"/>
    </row>
    <row r="40" spans="1:4" x14ac:dyDescent="0.25">
      <c r="A40" s="75">
        <v>1</v>
      </c>
      <c r="B40" s="73" t="s">
        <v>57</v>
      </c>
      <c r="C40" s="73">
        <v>5643</v>
      </c>
      <c r="D40" s="14"/>
    </row>
    <row r="41" spans="1:4" x14ac:dyDescent="0.25">
      <c r="A41" s="75">
        <v>2</v>
      </c>
      <c r="B41" s="73" t="s">
        <v>60</v>
      </c>
      <c r="C41" s="73">
        <v>4730</v>
      </c>
      <c r="D41" s="14"/>
    </row>
    <row r="42" spans="1:4" x14ac:dyDescent="0.25">
      <c r="A42" s="75">
        <v>3</v>
      </c>
      <c r="B42" s="73" t="s">
        <v>161</v>
      </c>
      <c r="C42" s="73">
        <v>506</v>
      </c>
      <c r="D42" s="14"/>
    </row>
    <row r="43" spans="1:4" x14ac:dyDescent="0.25">
      <c r="A43" s="75"/>
      <c r="B43" s="74" t="s">
        <v>160</v>
      </c>
      <c r="C43" s="74">
        <f>SUM(C40:C42)</f>
        <v>10879</v>
      </c>
      <c r="D43" s="14">
        <f>C43+D38</f>
        <v>88220.45</v>
      </c>
    </row>
    <row r="44" spans="1:4" x14ac:dyDescent="0.25">
      <c r="A44" s="75"/>
      <c r="B44" s="74" t="s">
        <v>11</v>
      </c>
      <c r="C44" s="74"/>
      <c r="D44" s="14"/>
    </row>
    <row r="45" spans="1:4" x14ac:dyDescent="0.25">
      <c r="A45" s="75">
        <v>1</v>
      </c>
      <c r="B45" s="73" t="s">
        <v>57</v>
      </c>
      <c r="C45" s="73">
        <v>5643</v>
      </c>
      <c r="D45" s="14"/>
    </row>
    <row r="46" spans="1:4" x14ac:dyDescent="0.25">
      <c r="A46" s="75">
        <v>2</v>
      </c>
      <c r="B46" s="73" t="s">
        <v>60</v>
      </c>
      <c r="C46" s="73">
        <v>4730</v>
      </c>
      <c r="D46" s="14"/>
    </row>
    <row r="47" spans="1:4" x14ac:dyDescent="0.25">
      <c r="A47" s="75">
        <v>3</v>
      </c>
      <c r="B47" s="73" t="s">
        <v>168</v>
      </c>
      <c r="C47" s="73">
        <v>5289</v>
      </c>
      <c r="D47" s="14"/>
    </row>
    <row r="48" spans="1:4" ht="30" x14ac:dyDescent="0.25">
      <c r="A48" s="75">
        <v>4</v>
      </c>
      <c r="B48" s="73" t="s">
        <v>169</v>
      </c>
      <c r="C48" s="73">
        <v>739</v>
      </c>
      <c r="D48" s="14"/>
    </row>
    <row r="49" spans="1:4" x14ac:dyDescent="0.25">
      <c r="A49" s="75"/>
      <c r="B49" s="74" t="s">
        <v>166</v>
      </c>
      <c r="C49" s="74">
        <f>SUM(C45:C48)</f>
        <v>16401</v>
      </c>
      <c r="D49" s="14">
        <f>C49+D43</f>
        <v>104621.45</v>
      </c>
    </row>
    <row r="50" spans="1:4" x14ac:dyDescent="0.25">
      <c r="A50" s="75"/>
      <c r="B50" s="74" t="s">
        <v>12</v>
      </c>
      <c r="C50" s="73"/>
      <c r="D50" s="14"/>
    </row>
    <row r="51" spans="1:4" x14ac:dyDescent="0.25">
      <c r="A51" s="75">
        <v>1</v>
      </c>
      <c r="B51" s="73" t="s">
        <v>57</v>
      </c>
      <c r="C51" s="73">
        <v>5643</v>
      </c>
      <c r="D51" s="14"/>
    </row>
    <row r="52" spans="1:4" x14ac:dyDescent="0.25">
      <c r="A52" s="75">
        <v>2</v>
      </c>
      <c r="B52" s="73" t="s">
        <v>60</v>
      </c>
      <c r="C52" s="73">
        <v>4730</v>
      </c>
      <c r="D52" s="14"/>
    </row>
    <row r="53" spans="1:4" ht="30" x14ac:dyDescent="0.25">
      <c r="A53" s="75">
        <v>3</v>
      </c>
      <c r="B53" s="73" t="s">
        <v>174</v>
      </c>
      <c r="C53" s="73">
        <v>4752</v>
      </c>
      <c r="D53" s="14"/>
    </row>
    <row r="54" spans="1:4" x14ac:dyDescent="0.25">
      <c r="A54" s="75">
        <v>4</v>
      </c>
      <c r="B54" s="73" t="s">
        <v>175</v>
      </c>
      <c r="C54" s="73">
        <v>65</v>
      </c>
      <c r="D54" s="14"/>
    </row>
    <row r="55" spans="1:4" x14ac:dyDescent="0.25">
      <c r="A55" s="75"/>
      <c r="B55" s="74" t="s">
        <v>173</v>
      </c>
      <c r="C55" s="74">
        <f>SUM(C51:C54)</f>
        <v>15190</v>
      </c>
      <c r="D55" s="14">
        <f>C55+D49</f>
        <v>119811.45</v>
      </c>
    </row>
    <row r="56" spans="1:4" x14ac:dyDescent="0.25">
      <c r="A56" s="75"/>
      <c r="B56" s="74" t="s">
        <v>13</v>
      </c>
      <c r="C56" s="73"/>
      <c r="D56" s="15"/>
    </row>
    <row r="57" spans="1:4" x14ac:dyDescent="0.25">
      <c r="A57" s="15">
        <v>1</v>
      </c>
      <c r="B57" s="73" t="s">
        <v>57</v>
      </c>
      <c r="C57" s="40">
        <v>5643</v>
      </c>
      <c r="D57" s="14"/>
    </row>
    <row r="58" spans="1:4" x14ac:dyDescent="0.25">
      <c r="A58" s="15">
        <v>2</v>
      </c>
      <c r="B58" s="73" t="s">
        <v>60</v>
      </c>
      <c r="C58" s="13">
        <v>4730</v>
      </c>
      <c r="D58" s="15"/>
    </row>
    <row r="59" spans="1:4" x14ac:dyDescent="0.25">
      <c r="A59" s="15">
        <v>3</v>
      </c>
      <c r="B59" s="13" t="s">
        <v>188</v>
      </c>
      <c r="C59" s="13">
        <v>1265</v>
      </c>
      <c r="D59" s="15"/>
    </row>
    <row r="60" spans="1:4" x14ac:dyDescent="0.25">
      <c r="A60" s="15">
        <v>4</v>
      </c>
      <c r="B60" s="13" t="s">
        <v>183</v>
      </c>
      <c r="C60" s="13">
        <v>3297</v>
      </c>
      <c r="D60" s="15"/>
    </row>
    <row r="61" spans="1:4" x14ac:dyDescent="0.25">
      <c r="A61" s="15"/>
      <c r="B61" s="3" t="s">
        <v>182</v>
      </c>
      <c r="C61" s="3">
        <f>SUM(C57:C60)</f>
        <v>14935</v>
      </c>
      <c r="D61" s="14">
        <f>C61+D55</f>
        <v>134746.45000000001</v>
      </c>
    </row>
    <row r="62" spans="1:4" x14ac:dyDescent="0.25">
      <c r="A62" s="15"/>
      <c r="B62" s="3" t="s">
        <v>14</v>
      </c>
      <c r="C62" s="13"/>
      <c r="D62" s="15"/>
    </row>
    <row r="63" spans="1:4" x14ac:dyDescent="0.25">
      <c r="A63" s="15">
        <v>1</v>
      </c>
      <c r="B63" s="73" t="s">
        <v>57</v>
      </c>
      <c r="C63" s="13">
        <v>5643</v>
      </c>
      <c r="D63" s="15"/>
    </row>
    <row r="64" spans="1:4" x14ac:dyDescent="0.25">
      <c r="A64" s="15">
        <v>2</v>
      </c>
      <c r="B64" s="73" t="s">
        <v>60</v>
      </c>
      <c r="C64" s="13">
        <v>4730</v>
      </c>
      <c r="D64" s="15"/>
    </row>
    <row r="65" spans="1:4" ht="30" x14ac:dyDescent="0.25">
      <c r="A65" s="15">
        <v>3</v>
      </c>
      <c r="B65" s="13" t="s">
        <v>192</v>
      </c>
      <c r="C65" s="13">
        <f>2059.5+215.22</f>
        <v>2274.7199999999998</v>
      </c>
      <c r="D65" s="15"/>
    </row>
    <row r="66" spans="1:4" ht="30" x14ac:dyDescent="0.25">
      <c r="A66" s="15">
        <v>4</v>
      </c>
      <c r="B66" s="13" t="s">
        <v>193</v>
      </c>
      <c r="C66" s="13">
        <v>1153</v>
      </c>
      <c r="D66" s="15"/>
    </row>
    <row r="67" spans="1:4" x14ac:dyDescent="0.25">
      <c r="A67" s="15">
        <v>5</v>
      </c>
      <c r="B67" s="13" t="s">
        <v>194</v>
      </c>
      <c r="C67" s="13">
        <v>2686</v>
      </c>
      <c r="D67" s="15"/>
    </row>
    <row r="68" spans="1:4" x14ac:dyDescent="0.25">
      <c r="A68" s="15">
        <v>6</v>
      </c>
      <c r="B68" s="13" t="s">
        <v>195</v>
      </c>
      <c r="C68" s="13">
        <v>1306</v>
      </c>
      <c r="D68" s="15"/>
    </row>
    <row r="69" spans="1:4" x14ac:dyDescent="0.25">
      <c r="A69" s="15"/>
      <c r="B69" s="3" t="s">
        <v>191</v>
      </c>
      <c r="C69" s="3">
        <f>SUM(C63:C68)</f>
        <v>17792.72</v>
      </c>
      <c r="D69" s="14">
        <f>C69+D61</f>
        <v>152539.17000000001</v>
      </c>
    </row>
    <row r="70" spans="1:4" x14ac:dyDescent="0.25">
      <c r="A70" s="15"/>
      <c r="B70" s="3" t="s">
        <v>15</v>
      </c>
      <c r="C70" s="13"/>
      <c r="D70" s="15"/>
    </row>
    <row r="71" spans="1:4" x14ac:dyDescent="0.25">
      <c r="A71" s="15">
        <v>1</v>
      </c>
      <c r="B71" s="73" t="s">
        <v>57</v>
      </c>
      <c r="C71" s="13">
        <v>5643</v>
      </c>
      <c r="D71" s="15"/>
    </row>
    <row r="72" spans="1:4" x14ac:dyDescent="0.25">
      <c r="A72" s="15">
        <v>2</v>
      </c>
      <c r="B72" s="73" t="s">
        <v>60</v>
      </c>
      <c r="C72" s="13">
        <v>4730</v>
      </c>
      <c r="D72" s="15"/>
    </row>
    <row r="73" spans="1:4" x14ac:dyDescent="0.25">
      <c r="A73" s="15">
        <v>3</v>
      </c>
      <c r="B73" s="13" t="s">
        <v>200</v>
      </c>
      <c r="C73" s="13">
        <v>388.5</v>
      </c>
      <c r="D73" s="15"/>
    </row>
    <row r="74" spans="1:4" x14ac:dyDescent="0.25">
      <c r="A74" s="15">
        <v>4</v>
      </c>
      <c r="B74" s="13" t="s">
        <v>201</v>
      </c>
      <c r="C74" s="13">
        <v>4200</v>
      </c>
      <c r="D74" s="15"/>
    </row>
    <row r="75" spans="1:4" x14ac:dyDescent="0.25">
      <c r="A75" s="15"/>
      <c r="B75" s="3" t="s">
        <v>199</v>
      </c>
      <c r="C75" s="3">
        <f>SUM(C71:C74)</f>
        <v>14961.5</v>
      </c>
      <c r="D75" s="14">
        <f>C75+D69</f>
        <v>167500.67000000001</v>
      </c>
    </row>
    <row r="76" spans="1:4" x14ac:dyDescent="0.25">
      <c r="A76" s="15"/>
      <c r="B76" s="13"/>
      <c r="C76" s="13"/>
      <c r="D76" s="15"/>
    </row>
    <row r="77" spans="1:4" x14ac:dyDescent="0.25">
      <c r="A77" s="15"/>
      <c r="B77" s="13"/>
      <c r="C77" s="13"/>
      <c r="D77" s="15"/>
    </row>
    <row r="78" spans="1:4" x14ac:dyDescent="0.25">
      <c r="A78" s="15"/>
      <c r="B78" s="13"/>
      <c r="C78" s="13"/>
      <c r="D78" s="15"/>
    </row>
    <row r="79" spans="1:4" x14ac:dyDescent="0.25">
      <c r="A79" s="15"/>
      <c r="B79" s="13"/>
      <c r="C79" s="13"/>
      <c r="D79" s="15"/>
    </row>
    <row r="80" spans="1:4" x14ac:dyDescent="0.25">
      <c r="A80" s="15"/>
      <c r="B80" s="3"/>
      <c r="C80" s="3"/>
      <c r="D80" s="14"/>
    </row>
    <row r="81" spans="1:4" x14ac:dyDescent="0.25">
      <c r="A81" s="15"/>
      <c r="B81" s="13"/>
      <c r="C81" s="13"/>
      <c r="D81" s="15"/>
    </row>
    <row r="82" spans="1:4" x14ac:dyDescent="0.25">
      <c r="A82" s="15"/>
      <c r="B82" s="33"/>
      <c r="C82" s="14"/>
      <c r="D82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31" sqref="D31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91" t="s">
        <v>122</v>
      </c>
      <c r="C1" s="91"/>
      <c r="D1" s="91"/>
    </row>
    <row r="2" spans="1:4" ht="15.75" x14ac:dyDescent="0.25">
      <c r="A2" s="1"/>
      <c r="B2" s="2" t="s">
        <v>49</v>
      </c>
      <c r="C2" s="39"/>
      <c r="D2" s="39"/>
    </row>
    <row r="3" spans="1:4" ht="15.75" x14ac:dyDescent="0.25">
      <c r="A3" s="1"/>
      <c r="B3" s="90" t="s">
        <v>34</v>
      </c>
      <c r="C3" s="90"/>
      <c r="D3" s="90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76">
        <v>1</v>
      </c>
      <c r="B6" s="73" t="s">
        <v>131</v>
      </c>
      <c r="C6" s="77">
        <v>285.44</v>
      </c>
      <c r="D6" s="10">
        <f>C6</f>
        <v>285.44</v>
      </c>
    </row>
    <row r="7" spans="1:4" x14ac:dyDescent="0.25">
      <c r="A7" s="76"/>
      <c r="B7" s="74" t="s">
        <v>7</v>
      </c>
      <c r="C7" s="77"/>
      <c r="D7" s="10"/>
    </row>
    <row r="8" spans="1:4" x14ac:dyDescent="0.25">
      <c r="A8" s="76">
        <v>1</v>
      </c>
      <c r="B8" s="73" t="s">
        <v>143</v>
      </c>
      <c r="C8" s="77">
        <v>150.88</v>
      </c>
      <c r="D8" s="10"/>
    </row>
    <row r="9" spans="1:4" ht="30" x14ac:dyDescent="0.25">
      <c r="A9" s="76">
        <v>2</v>
      </c>
      <c r="B9" s="73" t="s">
        <v>145</v>
      </c>
      <c r="C9" s="77">
        <v>523.83000000000004</v>
      </c>
      <c r="D9" s="10"/>
    </row>
    <row r="10" spans="1:4" x14ac:dyDescent="0.25">
      <c r="A10" s="73">
        <v>3</v>
      </c>
      <c r="B10" s="73" t="s">
        <v>144</v>
      </c>
      <c r="C10" s="73">
        <v>202.17</v>
      </c>
      <c r="D10" s="3"/>
    </row>
    <row r="11" spans="1:4" x14ac:dyDescent="0.25">
      <c r="A11" s="76"/>
      <c r="B11" s="74" t="s">
        <v>140</v>
      </c>
      <c r="C11" s="74">
        <f>SUM(C8:C10)</f>
        <v>876.88</v>
      </c>
      <c r="D11" s="3">
        <f>C11+D6</f>
        <v>1162.32</v>
      </c>
    </row>
    <row r="12" spans="1:4" x14ac:dyDescent="0.25">
      <c r="A12" s="76"/>
      <c r="B12" s="74" t="s">
        <v>9</v>
      </c>
      <c r="C12" s="73"/>
      <c r="D12" s="3"/>
    </row>
    <row r="13" spans="1:4" x14ac:dyDescent="0.25">
      <c r="A13" s="76">
        <v>1</v>
      </c>
      <c r="B13" s="73" t="s">
        <v>157</v>
      </c>
      <c r="C13" s="73">
        <v>150.88</v>
      </c>
      <c r="D13" s="13"/>
    </row>
    <row r="14" spans="1:4" x14ac:dyDescent="0.25">
      <c r="A14" s="73">
        <v>2</v>
      </c>
      <c r="B14" s="73" t="s">
        <v>158</v>
      </c>
      <c r="C14" s="73">
        <v>905.25</v>
      </c>
      <c r="D14" s="3"/>
    </row>
    <row r="15" spans="1:4" x14ac:dyDescent="0.25">
      <c r="A15" s="73"/>
      <c r="B15" s="74" t="s">
        <v>155</v>
      </c>
      <c r="C15" s="73">
        <f>SUM(C13:C14)</f>
        <v>1056.1300000000001</v>
      </c>
      <c r="D15" s="3">
        <f>C15+D11</f>
        <v>2218.4499999999998</v>
      </c>
    </row>
    <row r="16" spans="1:4" x14ac:dyDescent="0.25">
      <c r="A16" s="73"/>
      <c r="B16" s="74" t="s">
        <v>11</v>
      </c>
      <c r="C16" s="74"/>
      <c r="D16" s="3"/>
    </row>
    <row r="17" spans="1:4" ht="30" x14ac:dyDescent="0.25">
      <c r="A17" s="73"/>
      <c r="B17" s="73" t="s">
        <v>167</v>
      </c>
      <c r="C17" s="73">
        <v>419.33</v>
      </c>
      <c r="D17" s="3">
        <f>C17+D15</f>
        <v>2637.7799999999997</v>
      </c>
    </row>
    <row r="18" spans="1:4" x14ac:dyDescent="0.25">
      <c r="A18" s="73"/>
      <c r="B18" s="74" t="s">
        <v>12</v>
      </c>
      <c r="C18" s="74"/>
      <c r="D18" s="3"/>
    </row>
    <row r="19" spans="1:4" x14ac:dyDescent="0.25">
      <c r="A19" s="73">
        <v>1</v>
      </c>
      <c r="B19" s="73" t="s">
        <v>176</v>
      </c>
      <c r="C19" s="73">
        <v>754.17</v>
      </c>
      <c r="D19" s="3">
        <f>C19+D17</f>
        <v>3391.95</v>
      </c>
    </row>
    <row r="20" spans="1:4" x14ac:dyDescent="0.25">
      <c r="A20" s="73"/>
      <c r="B20" s="74" t="s">
        <v>13</v>
      </c>
      <c r="C20" s="73"/>
      <c r="D20" s="3"/>
    </row>
    <row r="21" spans="1:4" x14ac:dyDescent="0.25">
      <c r="A21" s="73">
        <v>1</v>
      </c>
      <c r="B21" s="73" t="s">
        <v>184</v>
      </c>
      <c r="C21" s="73">
        <v>664.35</v>
      </c>
      <c r="D21" s="13"/>
    </row>
    <row r="22" spans="1:4" x14ac:dyDescent="0.25">
      <c r="A22" s="73">
        <v>2</v>
      </c>
      <c r="B22" s="73" t="s">
        <v>185</v>
      </c>
      <c r="C22" s="73">
        <v>1749.75</v>
      </c>
      <c r="D22" s="3"/>
    </row>
    <row r="23" spans="1:4" x14ac:dyDescent="0.25">
      <c r="A23" s="73"/>
      <c r="B23" s="74" t="s">
        <v>182</v>
      </c>
      <c r="C23" s="74">
        <f>SUM(C21:C22)</f>
        <v>2414.1</v>
      </c>
      <c r="D23" s="3">
        <f>C23+D19</f>
        <v>5806.0499999999993</v>
      </c>
    </row>
    <row r="24" spans="1:4" x14ac:dyDescent="0.25">
      <c r="A24" s="73"/>
      <c r="B24" s="74" t="s">
        <v>14</v>
      </c>
      <c r="C24" s="73"/>
      <c r="D24" s="3"/>
    </row>
    <row r="25" spans="1:4" ht="30" x14ac:dyDescent="0.25">
      <c r="A25" s="73">
        <v>1</v>
      </c>
      <c r="B25" s="73" t="s">
        <v>196</v>
      </c>
      <c r="C25" s="73">
        <v>688.5</v>
      </c>
      <c r="D25" s="3">
        <f>C25+D23</f>
        <v>6494.5499999999993</v>
      </c>
    </row>
    <row r="26" spans="1:4" x14ac:dyDescent="0.25">
      <c r="A26" s="73"/>
      <c r="B26" s="74" t="s">
        <v>15</v>
      </c>
      <c r="C26" s="73"/>
      <c r="D26" s="3"/>
    </row>
    <row r="27" spans="1:4" x14ac:dyDescent="0.25">
      <c r="A27" s="73">
        <v>1</v>
      </c>
      <c r="B27" s="73" t="s">
        <v>202</v>
      </c>
      <c r="C27" s="73">
        <v>1952.63</v>
      </c>
      <c r="D27" s="3"/>
    </row>
    <row r="28" spans="1:4" x14ac:dyDescent="0.25">
      <c r="A28" s="73">
        <v>2</v>
      </c>
      <c r="B28" s="73" t="s">
        <v>203</v>
      </c>
      <c r="C28" s="73">
        <v>153.58000000000001</v>
      </c>
      <c r="D28" s="3"/>
    </row>
    <row r="29" spans="1:4" x14ac:dyDescent="0.25">
      <c r="A29" s="73">
        <v>3</v>
      </c>
      <c r="B29" s="73" t="s">
        <v>204</v>
      </c>
      <c r="C29" s="73">
        <v>2250</v>
      </c>
      <c r="D29" s="3"/>
    </row>
    <row r="30" spans="1:4" x14ac:dyDescent="0.25">
      <c r="A30" s="40"/>
      <c r="B30" s="3" t="s">
        <v>199</v>
      </c>
      <c r="C30" s="3">
        <f>SUM(C27:C29)</f>
        <v>4356.21</v>
      </c>
      <c r="D30" s="3">
        <f>C30+D25</f>
        <v>10850.759999999998</v>
      </c>
    </row>
    <row r="31" spans="1:4" x14ac:dyDescent="0.25">
      <c r="A31" s="40"/>
      <c r="B31" s="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13"/>
      <c r="C33" s="40"/>
      <c r="D33" s="3"/>
    </row>
    <row r="34" spans="1:4" x14ac:dyDescent="0.25">
      <c r="A34" s="40"/>
      <c r="B34" s="60"/>
      <c r="C34" s="40"/>
      <c r="D34" s="3"/>
    </row>
    <row r="35" spans="1:4" x14ac:dyDescent="0.25">
      <c r="A35" s="40"/>
      <c r="B35" s="13"/>
      <c r="C35" s="40"/>
      <c r="D35" s="3"/>
    </row>
    <row r="36" spans="1:4" x14ac:dyDescent="0.25">
      <c r="A36" s="40"/>
      <c r="B36" s="13"/>
      <c r="C36" s="40"/>
      <c r="D36" s="3"/>
    </row>
    <row r="37" spans="1:4" x14ac:dyDescent="0.25">
      <c r="A37" s="40"/>
      <c r="B37" s="13"/>
      <c r="C37" s="40"/>
      <c r="D37" s="3"/>
    </row>
    <row r="38" spans="1:4" x14ac:dyDescent="0.25">
      <c r="A38" s="40"/>
      <c r="B38" s="13"/>
      <c r="C38" s="40"/>
      <c r="D38" s="3"/>
    </row>
    <row r="39" spans="1:4" x14ac:dyDescent="0.25">
      <c r="A39" s="43"/>
      <c r="B39" s="24"/>
      <c r="C39" s="43"/>
      <c r="D39" s="14"/>
    </row>
    <row r="40" spans="1:4" x14ac:dyDescent="0.25">
      <c r="A40" s="15"/>
      <c r="B40" s="33"/>
      <c r="C40" s="15"/>
      <c r="D40" s="15"/>
    </row>
    <row r="41" spans="1:4" x14ac:dyDescent="0.25">
      <c r="A41" s="15"/>
      <c r="B41" s="24"/>
      <c r="C41" s="15"/>
      <c r="D41" s="14"/>
    </row>
    <row r="42" spans="1:4" x14ac:dyDescent="0.25">
      <c r="A42" s="15"/>
      <c r="B42" s="3"/>
      <c r="C42" s="15"/>
      <c r="D42" s="15"/>
    </row>
    <row r="43" spans="1:4" x14ac:dyDescent="0.25">
      <c r="A43" s="15"/>
      <c r="B43" s="24"/>
      <c r="C43" s="15"/>
      <c r="D43" s="14"/>
    </row>
    <row r="44" spans="1:4" x14ac:dyDescent="0.25">
      <c r="A44" s="15"/>
      <c r="B44" s="24"/>
      <c r="C44" s="15"/>
      <c r="D44" s="15"/>
    </row>
    <row r="45" spans="1:4" x14ac:dyDescent="0.25">
      <c r="A45" s="15"/>
      <c r="B45" s="24"/>
      <c r="C45" s="15"/>
      <c r="D45" s="15"/>
    </row>
    <row r="46" spans="1:4" x14ac:dyDescent="0.25">
      <c r="A46" s="15"/>
      <c r="B46" s="24"/>
      <c r="C46" s="15"/>
      <c r="D46" s="14"/>
    </row>
    <row r="47" spans="1:4" x14ac:dyDescent="0.25">
      <c r="A47" s="15"/>
      <c r="B47" s="33"/>
      <c r="C47" s="15"/>
      <c r="D47" s="15"/>
    </row>
    <row r="48" spans="1:4" x14ac:dyDescent="0.25">
      <c r="A48" s="15"/>
      <c r="B48" s="24"/>
      <c r="C48" s="15"/>
      <c r="D48" s="15"/>
    </row>
    <row r="49" spans="1:4" x14ac:dyDescent="0.25">
      <c r="A49" s="15"/>
      <c r="B49" s="24"/>
      <c r="C49" s="15"/>
      <c r="D49" s="15"/>
    </row>
    <row r="50" spans="1:4" x14ac:dyDescent="0.25">
      <c r="A50" s="15"/>
      <c r="B50" s="24"/>
      <c r="C50" s="15"/>
      <c r="D50" s="15"/>
    </row>
    <row r="51" spans="1:4" x14ac:dyDescent="0.25">
      <c r="A51" s="15"/>
      <c r="B51" s="24"/>
      <c r="C51" s="15"/>
      <c r="D51" s="14"/>
    </row>
    <row r="52" spans="1:4" x14ac:dyDescent="0.25">
      <c r="A52" s="43"/>
      <c r="B52" s="26"/>
      <c r="C52" s="43"/>
      <c r="D52" s="14"/>
    </row>
    <row r="53" spans="1:4" x14ac:dyDescent="0.25">
      <c r="A53" s="43"/>
      <c r="B53" s="26"/>
      <c r="C53" s="43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4"/>
      <c r="C55" s="15"/>
      <c r="D55" s="15"/>
    </row>
    <row r="56" spans="1:4" x14ac:dyDescent="0.25">
      <c r="A56" s="15"/>
      <c r="B56" s="24"/>
      <c r="C56" s="15"/>
      <c r="D56" s="15"/>
    </row>
    <row r="57" spans="1:4" x14ac:dyDescent="0.25">
      <c r="A57" s="15"/>
      <c r="B57" s="24"/>
      <c r="C57" s="15"/>
      <c r="D57" s="15"/>
    </row>
    <row r="58" spans="1:4" x14ac:dyDescent="0.25">
      <c r="A58" s="15"/>
      <c r="B58" s="24"/>
      <c r="C58" s="15"/>
      <c r="D58" s="14"/>
    </row>
    <row r="59" spans="1:4" x14ac:dyDescent="0.25">
      <c r="A59" s="15"/>
      <c r="B59" s="33"/>
      <c r="C59" s="15"/>
      <c r="D59" s="15"/>
    </row>
    <row r="60" spans="1:4" x14ac:dyDescent="0.25">
      <c r="A60" s="15"/>
      <c r="B60" s="24"/>
      <c r="C60" s="15"/>
      <c r="D60" s="15"/>
    </row>
    <row r="61" spans="1:4" x14ac:dyDescent="0.25">
      <c r="A61" s="15"/>
      <c r="B61" s="24"/>
      <c r="C61" s="15"/>
      <c r="D61" s="15"/>
    </row>
    <row r="62" spans="1:4" x14ac:dyDescent="0.25">
      <c r="A62" s="15"/>
      <c r="B62" s="26"/>
      <c r="C62" s="43"/>
      <c r="D62" s="14"/>
    </row>
    <row r="63" spans="1:4" x14ac:dyDescent="0.25">
      <c r="A63" s="15"/>
      <c r="B63" s="24"/>
      <c r="C63" s="43"/>
      <c r="D63" s="15"/>
    </row>
    <row r="64" spans="1:4" x14ac:dyDescent="0.25">
      <c r="A64" s="15"/>
      <c r="B64" s="24"/>
      <c r="C64" s="15"/>
      <c r="D64" s="14"/>
    </row>
    <row r="65" spans="1:4" x14ac:dyDescent="0.25">
      <c r="A65" s="15"/>
      <c r="B65" s="33"/>
      <c r="C65" s="14"/>
      <c r="D65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D29" sqref="D29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90" t="s">
        <v>122</v>
      </c>
      <c r="C1" s="90"/>
      <c r="D1" s="90"/>
      <c r="E1" s="7"/>
      <c r="F1" s="7"/>
      <c r="G1" s="7"/>
      <c r="H1" s="7"/>
    </row>
    <row r="2" spans="1:8" ht="15.95" customHeight="1" x14ac:dyDescent="0.25">
      <c r="A2" s="6"/>
      <c r="B2" s="92" t="s">
        <v>49</v>
      </c>
      <c r="C2" s="92"/>
      <c r="D2" s="92"/>
      <c r="E2" s="1"/>
      <c r="F2" s="1"/>
      <c r="G2" s="1"/>
      <c r="H2" s="1"/>
    </row>
    <row r="3" spans="1:8" ht="15.95" customHeight="1" x14ac:dyDescent="0.25">
      <c r="A3" s="6"/>
      <c r="B3" s="90" t="s">
        <v>35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5</v>
      </c>
      <c r="C5" s="10"/>
      <c r="D5" s="10"/>
      <c r="E5" s="1"/>
      <c r="F5" s="1"/>
      <c r="G5" s="1"/>
      <c r="H5" s="1"/>
    </row>
    <row r="6" spans="1:8" ht="45" x14ac:dyDescent="0.25">
      <c r="A6" s="73">
        <v>1</v>
      </c>
      <c r="B6" s="73" t="s">
        <v>189</v>
      </c>
      <c r="C6" s="73">
        <v>7776</v>
      </c>
      <c r="D6" s="14"/>
    </row>
    <row r="7" spans="1:8" x14ac:dyDescent="0.25">
      <c r="A7" s="75">
        <v>2</v>
      </c>
      <c r="B7" s="75" t="s">
        <v>132</v>
      </c>
      <c r="C7" s="78">
        <v>21552</v>
      </c>
      <c r="D7" s="14"/>
    </row>
    <row r="8" spans="1:8" x14ac:dyDescent="0.25">
      <c r="A8" s="73"/>
      <c r="B8" s="74" t="s">
        <v>128</v>
      </c>
      <c r="C8" s="79">
        <f>SUM(C6:C7)</f>
        <v>29328</v>
      </c>
      <c r="D8" s="3">
        <f>C8</f>
        <v>29328</v>
      </c>
    </row>
    <row r="9" spans="1:8" x14ac:dyDescent="0.25">
      <c r="A9" s="80"/>
      <c r="B9" s="81" t="s">
        <v>3</v>
      </c>
      <c r="C9" s="75"/>
      <c r="D9" s="14"/>
    </row>
    <row r="10" spans="1:8" x14ac:dyDescent="0.25">
      <c r="A10" s="82">
        <v>1</v>
      </c>
      <c r="B10" s="83" t="s">
        <v>138</v>
      </c>
      <c r="C10" s="84">
        <v>19849</v>
      </c>
      <c r="D10" s="72">
        <f>C10+D8</f>
        <v>49177</v>
      </c>
    </row>
    <row r="11" spans="1:8" x14ac:dyDescent="0.25">
      <c r="A11" s="75"/>
      <c r="B11" s="74" t="s">
        <v>10</v>
      </c>
      <c r="C11" s="75"/>
      <c r="D11" s="15"/>
    </row>
    <row r="12" spans="1:8" ht="30" x14ac:dyDescent="0.25">
      <c r="A12" s="75">
        <v>1</v>
      </c>
      <c r="B12" s="73" t="s">
        <v>162</v>
      </c>
      <c r="C12" s="75">
        <v>6561</v>
      </c>
      <c r="D12" s="15"/>
    </row>
    <row r="13" spans="1:8" x14ac:dyDescent="0.25">
      <c r="A13" s="75">
        <v>2</v>
      </c>
      <c r="B13" s="75" t="s">
        <v>163</v>
      </c>
      <c r="C13" s="75">
        <v>3200</v>
      </c>
      <c r="D13" s="14"/>
    </row>
    <row r="14" spans="1:8" x14ac:dyDescent="0.25">
      <c r="A14" s="75"/>
      <c r="B14" s="85" t="s">
        <v>160</v>
      </c>
      <c r="C14" s="85">
        <f>SUM(C12:C13)</f>
        <v>9761</v>
      </c>
      <c r="D14" s="14">
        <f>C14+D10</f>
        <v>58938</v>
      </c>
    </row>
    <row r="15" spans="1:8" x14ac:dyDescent="0.25">
      <c r="A15" s="75"/>
      <c r="B15" s="85" t="s">
        <v>11</v>
      </c>
      <c r="C15" s="75"/>
      <c r="D15" s="14"/>
    </row>
    <row r="16" spans="1:8" ht="30" x14ac:dyDescent="0.25">
      <c r="A16" s="75">
        <v>1</v>
      </c>
      <c r="B16" s="86" t="s">
        <v>170</v>
      </c>
      <c r="C16" s="75">
        <v>51468</v>
      </c>
      <c r="D16" s="14">
        <f>C16+D14</f>
        <v>110406</v>
      </c>
    </row>
    <row r="17" spans="1:4" x14ac:dyDescent="0.25">
      <c r="A17" s="75"/>
      <c r="B17" s="85" t="s">
        <v>12</v>
      </c>
      <c r="C17" s="75"/>
      <c r="D17" s="15"/>
    </row>
    <row r="18" spans="1:4" ht="45" x14ac:dyDescent="0.25">
      <c r="A18" s="75">
        <v>1</v>
      </c>
      <c r="B18" s="73" t="s">
        <v>177</v>
      </c>
      <c r="C18" s="75">
        <v>54834</v>
      </c>
      <c r="D18" s="14"/>
    </row>
    <row r="19" spans="1:4" ht="30" x14ac:dyDescent="0.25">
      <c r="A19" s="75">
        <v>2</v>
      </c>
      <c r="B19" s="73" t="s">
        <v>178</v>
      </c>
      <c r="C19" s="75">
        <v>34930</v>
      </c>
      <c r="D19" s="15"/>
    </row>
    <row r="20" spans="1:4" x14ac:dyDescent="0.25">
      <c r="A20" s="75"/>
      <c r="B20" s="89" t="s">
        <v>173</v>
      </c>
      <c r="C20" s="85">
        <f>SUM(C18:C19)</f>
        <v>89764</v>
      </c>
      <c r="D20" s="14">
        <f>C20+D16</f>
        <v>200170</v>
      </c>
    </row>
    <row r="21" spans="1:4" x14ac:dyDescent="0.25">
      <c r="A21" s="75"/>
      <c r="B21" s="74" t="s">
        <v>13</v>
      </c>
      <c r="C21" s="75"/>
      <c r="D21" s="15"/>
    </row>
    <row r="22" spans="1:4" ht="45" x14ac:dyDescent="0.25">
      <c r="A22" s="75">
        <v>1</v>
      </c>
      <c r="B22" s="73" t="s">
        <v>186</v>
      </c>
      <c r="C22" s="75">
        <v>44404</v>
      </c>
      <c r="D22" s="14"/>
    </row>
    <row r="23" spans="1:4" x14ac:dyDescent="0.25">
      <c r="A23" s="75">
        <v>2</v>
      </c>
      <c r="B23" s="87" t="s">
        <v>187</v>
      </c>
      <c r="C23" s="75">
        <v>6334</v>
      </c>
      <c r="D23" s="15"/>
    </row>
    <row r="24" spans="1:4" x14ac:dyDescent="0.25">
      <c r="A24" s="75"/>
      <c r="B24" s="89" t="s">
        <v>182</v>
      </c>
      <c r="C24" s="85">
        <f>SUM(C22:C23)</f>
        <v>50738</v>
      </c>
      <c r="D24" s="14">
        <f>C24+D20</f>
        <v>250908</v>
      </c>
    </row>
    <row r="25" spans="1:4" x14ac:dyDescent="0.25">
      <c r="A25" s="75"/>
      <c r="B25" s="74" t="s">
        <v>14</v>
      </c>
      <c r="C25" s="75"/>
      <c r="D25" s="14"/>
    </row>
    <row r="26" spans="1:4" x14ac:dyDescent="0.25">
      <c r="A26" s="75">
        <v>1</v>
      </c>
      <c r="B26" s="87" t="s">
        <v>197</v>
      </c>
      <c r="C26" s="75">
        <v>40850</v>
      </c>
      <c r="D26" s="14"/>
    </row>
    <row r="27" spans="1:4" x14ac:dyDescent="0.25">
      <c r="A27" s="75">
        <v>2</v>
      </c>
      <c r="B27" s="87" t="s">
        <v>198</v>
      </c>
      <c r="C27" s="75">
        <v>49350</v>
      </c>
      <c r="D27" s="14"/>
    </row>
    <row r="28" spans="1:4" x14ac:dyDescent="0.25">
      <c r="A28" s="75"/>
      <c r="B28" s="88" t="s">
        <v>191</v>
      </c>
      <c r="C28" s="85">
        <f>SUM(C26:C27)</f>
        <v>90200</v>
      </c>
      <c r="D28" s="14">
        <f>C28+D24</f>
        <v>341108</v>
      </c>
    </row>
    <row r="29" spans="1:4" x14ac:dyDescent="0.25">
      <c r="A29" s="75"/>
      <c r="B29" s="88"/>
      <c r="C29" s="85"/>
      <c r="D29" s="14"/>
    </row>
    <row r="30" spans="1:4" x14ac:dyDescent="0.25">
      <c r="A30" s="75"/>
      <c r="B30" s="88"/>
      <c r="C30" s="85"/>
      <c r="D30" s="14"/>
    </row>
    <row r="31" spans="1:4" x14ac:dyDescent="0.25">
      <c r="A31" s="75"/>
      <c r="B31" s="88"/>
      <c r="C31" s="85"/>
      <c r="D31" s="14"/>
    </row>
    <row r="32" spans="1:4" x14ac:dyDescent="0.25">
      <c r="A32" s="75"/>
      <c r="B32" s="87"/>
      <c r="C32" s="75"/>
      <c r="D32" s="15"/>
    </row>
    <row r="33" spans="1:4" x14ac:dyDescent="0.25">
      <c r="A33" s="75"/>
      <c r="B33" s="88"/>
      <c r="C33" s="85"/>
      <c r="D33" s="14"/>
    </row>
    <row r="34" spans="1:4" x14ac:dyDescent="0.25">
      <c r="A34" s="75"/>
      <c r="B34" s="88"/>
      <c r="C34" s="75"/>
      <c r="D34" s="15"/>
    </row>
    <row r="35" spans="1:4" x14ac:dyDescent="0.25">
      <c r="A35" s="75"/>
      <c r="B35" s="87"/>
      <c r="C35" s="75"/>
      <c r="D35" s="15"/>
    </row>
    <row r="36" spans="1:4" x14ac:dyDescent="0.25">
      <c r="A36" s="75"/>
      <c r="B36" s="88"/>
      <c r="C36" s="85"/>
      <c r="D36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0" sqref="B10:C10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0" t="s">
        <v>122</v>
      </c>
      <c r="C1" s="90"/>
      <c r="D1" s="90"/>
    </row>
    <row r="2" spans="1:4" ht="15.75" x14ac:dyDescent="0.25">
      <c r="A2" s="6"/>
      <c r="B2" s="92" t="s">
        <v>49</v>
      </c>
      <c r="C2" s="92"/>
      <c r="D2" s="92"/>
    </row>
    <row r="3" spans="1:4" ht="15.75" x14ac:dyDescent="0.25">
      <c r="A3" s="6"/>
      <c r="B3" s="90" t="s">
        <v>37</v>
      </c>
      <c r="C3" s="90"/>
      <c r="D3" s="90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2</v>
      </c>
      <c r="C5" s="10"/>
      <c r="D5" s="10"/>
    </row>
    <row r="6" spans="1:4" x14ac:dyDescent="0.25">
      <c r="A6" s="10">
        <v>1</v>
      </c>
      <c r="B6" s="13" t="s">
        <v>125</v>
      </c>
      <c r="C6" s="71">
        <v>20177</v>
      </c>
      <c r="D6" s="10">
        <f>C6</f>
        <v>20177</v>
      </c>
    </row>
    <row r="7" spans="1:4" x14ac:dyDescent="0.25">
      <c r="A7" s="10"/>
      <c r="B7" s="3" t="s">
        <v>11</v>
      </c>
      <c r="C7" s="45"/>
      <c r="D7" s="10"/>
    </row>
    <row r="8" spans="1:4" x14ac:dyDescent="0.25">
      <c r="A8" s="10">
        <v>1</v>
      </c>
      <c r="B8" s="40" t="s">
        <v>171</v>
      </c>
      <c r="C8" s="71">
        <v>19174.5</v>
      </c>
      <c r="D8" s="10">
        <f>C8+D6</f>
        <v>39351.5</v>
      </c>
    </row>
    <row r="9" spans="1:4" x14ac:dyDescent="0.25">
      <c r="A9" s="3"/>
      <c r="B9" s="3" t="s">
        <v>12</v>
      </c>
      <c r="C9" s="21"/>
      <c r="D9" s="3"/>
    </row>
    <row r="10" spans="1:4" x14ac:dyDescent="0.25">
      <c r="A10" s="3">
        <v>1</v>
      </c>
      <c r="B10" s="40" t="s">
        <v>179</v>
      </c>
      <c r="C10" s="21">
        <v>-19174.5</v>
      </c>
      <c r="D10" s="3">
        <f>C10+D8</f>
        <v>20177</v>
      </c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1" sqref="B1:D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90" t="s">
        <v>127</v>
      </c>
      <c r="C1" s="90"/>
      <c r="D1" s="90"/>
      <c r="E1" s="7"/>
      <c r="F1" s="7"/>
      <c r="G1" s="7"/>
      <c r="H1" s="7"/>
    </row>
    <row r="2" spans="1:8" ht="15.75" x14ac:dyDescent="0.25">
      <c r="A2" s="6"/>
      <c r="B2" s="92" t="s">
        <v>49</v>
      </c>
      <c r="C2" s="92"/>
      <c r="D2" s="92"/>
      <c r="E2" s="1"/>
      <c r="F2" s="1"/>
      <c r="G2" s="1"/>
      <c r="H2" s="1"/>
    </row>
    <row r="3" spans="1:8" ht="15.75" x14ac:dyDescent="0.25">
      <c r="A3" s="6"/>
      <c r="B3" s="90" t="s">
        <v>36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3"/>
      <c r="C7" s="13"/>
      <c r="D7" s="50"/>
    </row>
    <row r="8" spans="1:8" s="5" customFormat="1" x14ac:dyDescent="0.25">
      <c r="A8" s="43"/>
      <c r="B8" s="15"/>
      <c r="C8" s="43"/>
      <c r="D8" s="51"/>
    </row>
    <row r="9" spans="1:8" x14ac:dyDescent="0.25">
      <c r="A9" s="15"/>
      <c r="B9" s="3"/>
      <c r="C9" s="15"/>
      <c r="D9" s="52"/>
    </row>
    <row r="10" spans="1:8" x14ac:dyDescent="0.25">
      <c r="A10" s="15"/>
      <c r="B10" s="13"/>
      <c r="C10" s="15"/>
      <c r="D10" s="51"/>
    </row>
    <row r="11" spans="1:8" s="5" customFormat="1" x14ac:dyDescent="0.25">
      <c r="A11" s="43"/>
      <c r="B11" s="3"/>
      <c r="C11" s="43"/>
      <c r="D11" s="51"/>
    </row>
    <row r="12" spans="1:8" x14ac:dyDescent="0.25">
      <c r="A12" s="43"/>
      <c r="B12" s="13"/>
      <c r="C12" s="43"/>
      <c r="D12" s="51"/>
    </row>
    <row r="13" spans="1:8" x14ac:dyDescent="0.25">
      <c r="A13" s="14"/>
      <c r="B13" s="3"/>
      <c r="C13" s="14"/>
      <c r="D13" s="51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19" sqref="M19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93" t="s">
        <v>123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5.75" x14ac:dyDescent="0.25">
      <c r="A2" s="2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47260.49</v>
      </c>
      <c r="C4" s="30">
        <f t="shared" ref="C4:N4" si="0">C5+C6+C7</f>
        <v>43135.49</v>
      </c>
      <c r="D4" s="30">
        <f t="shared" si="0"/>
        <v>56635.49</v>
      </c>
      <c r="E4" s="30">
        <f t="shared" si="0"/>
        <v>43135.49</v>
      </c>
      <c r="F4" s="30">
        <f t="shared" si="0"/>
        <v>43135.49</v>
      </c>
      <c r="G4" s="30">
        <f t="shared" si="0"/>
        <v>43135.49</v>
      </c>
      <c r="H4" s="30">
        <f t="shared" si="0"/>
        <v>43135.49</v>
      </c>
      <c r="I4" s="30">
        <f t="shared" si="0"/>
        <v>43135.49</v>
      </c>
      <c r="J4" s="30">
        <f t="shared" si="0"/>
        <v>43135.49</v>
      </c>
      <c r="K4" s="30">
        <f t="shared" si="0"/>
        <v>43135.49</v>
      </c>
      <c r="L4" s="30">
        <f t="shared" si="0"/>
        <v>47023.49</v>
      </c>
      <c r="M4" s="30">
        <f t="shared" si="0"/>
        <v>43135.49</v>
      </c>
      <c r="N4" s="30">
        <f t="shared" si="0"/>
        <v>539138.87999999989</v>
      </c>
    </row>
    <row r="5" spans="1:14" ht="39" customHeight="1" x14ac:dyDescent="0.35">
      <c r="A5" s="36" t="s">
        <v>17</v>
      </c>
      <c r="B5" s="31">
        <v>33465.17</v>
      </c>
      <c r="C5" s="31">
        <v>33465.17</v>
      </c>
      <c r="D5" s="31">
        <v>33465.17</v>
      </c>
      <c r="E5" s="31">
        <v>33465.17</v>
      </c>
      <c r="F5" s="31">
        <v>33465.17</v>
      </c>
      <c r="G5" s="31">
        <v>33465.17</v>
      </c>
      <c r="H5" s="31">
        <v>33465.17</v>
      </c>
      <c r="I5" s="31">
        <v>33465.17</v>
      </c>
      <c r="J5" s="31">
        <v>33465.17</v>
      </c>
      <c r="K5" s="31">
        <v>33465.17</v>
      </c>
      <c r="L5" s="31">
        <v>33465.17</v>
      </c>
      <c r="M5" s="31">
        <v>33465.17</v>
      </c>
      <c r="N5" s="31">
        <f t="shared" ref="N5:N23" si="1">SUM(B5:M5)</f>
        <v>401582.03999999986</v>
      </c>
    </row>
    <row r="6" spans="1:14" ht="44.25" customHeight="1" x14ac:dyDescent="0.35">
      <c r="A6" s="36" t="s">
        <v>39</v>
      </c>
      <c r="B6" s="31">
        <v>9670.32</v>
      </c>
      <c r="C6" s="31">
        <v>9670.32</v>
      </c>
      <c r="D6" s="31">
        <v>9670.32</v>
      </c>
      <c r="E6" s="31">
        <v>9670.32</v>
      </c>
      <c r="F6" s="31">
        <v>9670.32</v>
      </c>
      <c r="G6" s="31">
        <v>9670.32</v>
      </c>
      <c r="H6" s="31">
        <v>9670.32</v>
      </c>
      <c r="I6" s="31">
        <v>9670.32</v>
      </c>
      <c r="J6" s="31">
        <v>9670.32</v>
      </c>
      <c r="K6" s="31">
        <v>9670.32</v>
      </c>
      <c r="L6" s="31">
        <v>9670.32</v>
      </c>
      <c r="M6" s="31">
        <v>9670.32</v>
      </c>
      <c r="N6" s="31">
        <f>SUM(B6:M6)</f>
        <v>116043.84000000003</v>
      </c>
    </row>
    <row r="7" spans="1:14" ht="44.25" customHeight="1" x14ac:dyDescent="0.35">
      <c r="A7" s="36" t="s">
        <v>32</v>
      </c>
      <c r="B7" s="31">
        <v>4125</v>
      </c>
      <c r="C7" s="31"/>
      <c r="D7" s="31">
        <v>13500</v>
      </c>
      <c r="E7" s="31"/>
      <c r="F7" s="31"/>
      <c r="G7" s="31"/>
      <c r="H7" s="31"/>
      <c r="I7" s="31"/>
      <c r="J7" s="31"/>
      <c r="K7" s="31"/>
      <c r="L7" s="31">
        <v>3888</v>
      </c>
      <c r="M7" s="31"/>
      <c r="N7" s="31">
        <f>SUM(B7:M7)</f>
        <v>21513</v>
      </c>
    </row>
    <row r="8" spans="1:14" ht="36" customHeight="1" x14ac:dyDescent="0.35">
      <c r="A8" s="37" t="s">
        <v>18</v>
      </c>
      <c r="B8" s="30">
        <f>B9+B10+B11+B12+B13</f>
        <v>51893.07</v>
      </c>
      <c r="C8" s="30">
        <f t="shared" ref="C8:M8" si="2">C9+C10+C11+C12+C13</f>
        <v>52131.350000000006</v>
      </c>
      <c r="D8" s="30">
        <f t="shared" si="2"/>
        <v>49424.75</v>
      </c>
      <c r="E8" s="30">
        <f t="shared" si="2"/>
        <v>50485.409999999996</v>
      </c>
      <c r="F8" s="30">
        <f t="shared" si="2"/>
        <v>58410.28</v>
      </c>
      <c r="G8" s="30">
        <f t="shared" si="2"/>
        <v>55710.450000000004</v>
      </c>
      <c r="H8" s="30">
        <f t="shared" si="2"/>
        <v>48862.78</v>
      </c>
      <c r="I8" s="30">
        <f t="shared" si="2"/>
        <v>56170.990000000005</v>
      </c>
      <c r="J8" s="30">
        <f>J9+J10+J11+J12+J13</f>
        <v>69209.25</v>
      </c>
      <c r="K8" s="30">
        <f t="shared" si="2"/>
        <v>61339.09</v>
      </c>
      <c r="L8" s="30">
        <f t="shared" si="2"/>
        <v>62494.71</v>
      </c>
      <c r="M8" s="30">
        <f t="shared" si="2"/>
        <v>58690.909999999996</v>
      </c>
      <c r="N8" s="30">
        <f t="shared" si="1"/>
        <v>674823.03999999992</v>
      </c>
    </row>
    <row r="9" spans="1:14" ht="40.5" customHeight="1" x14ac:dyDescent="0.35">
      <c r="A9" s="36" t="s">
        <v>19</v>
      </c>
      <c r="B9" s="31">
        <v>4032.92</v>
      </c>
      <c r="C9" s="31">
        <v>2158.92</v>
      </c>
      <c r="D9" s="31">
        <v>3463.42</v>
      </c>
      <c r="E9" s="31">
        <v>2541.98</v>
      </c>
      <c r="F9" s="31">
        <v>7761.42</v>
      </c>
      <c r="G9" s="31">
        <v>2791.92</v>
      </c>
      <c r="H9" s="31">
        <v>2158.92</v>
      </c>
      <c r="I9" s="31">
        <v>3323.92</v>
      </c>
      <c r="J9" s="31">
        <v>2158.92</v>
      </c>
      <c r="K9" s="31">
        <v>4994.42</v>
      </c>
      <c r="L9" s="31">
        <v>5207.92</v>
      </c>
      <c r="M9" s="31">
        <v>2158.92</v>
      </c>
      <c r="N9" s="47">
        <f t="shared" si="1"/>
        <v>42753.599999999991</v>
      </c>
    </row>
    <row r="10" spans="1:14" ht="45.75" customHeight="1" x14ac:dyDescent="0.35">
      <c r="A10" s="36" t="s">
        <v>20</v>
      </c>
      <c r="B10" s="32">
        <v>10847.75</v>
      </c>
      <c r="C10" s="31">
        <v>13660.25</v>
      </c>
      <c r="D10" s="31">
        <v>11324</v>
      </c>
      <c r="E10" s="31">
        <v>11835.45</v>
      </c>
      <c r="F10" s="31">
        <v>14824</v>
      </c>
      <c r="G10" s="31">
        <v>14850</v>
      </c>
      <c r="H10" s="31">
        <v>10879</v>
      </c>
      <c r="I10" s="31">
        <v>16401</v>
      </c>
      <c r="J10" s="31">
        <v>15190</v>
      </c>
      <c r="K10" s="31">
        <v>14935</v>
      </c>
      <c r="L10" s="31">
        <v>17792.72</v>
      </c>
      <c r="M10" s="31">
        <v>14961.5</v>
      </c>
      <c r="N10" s="30">
        <f>SUM(B10:M10)</f>
        <v>167500.67000000001</v>
      </c>
    </row>
    <row r="11" spans="1:14" ht="45.75" customHeight="1" x14ac:dyDescent="0.35">
      <c r="A11" s="46" t="s">
        <v>30</v>
      </c>
      <c r="B11" s="32"/>
      <c r="C11" s="31">
        <v>285.44</v>
      </c>
      <c r="D11" s="31"/>
      <c r="E11" s="31">
        <v>876.88</v>
      </c>
      <c r="F11" s="31"/>
      <c r="G11" s="31">
        <v>1056.1300000000001</v>
      </c>
      <c r="H11" s="31"/>
      <c r="I11" s="31">
        <v>419.33</v>
      </c>
      <c r="J11" s="31">
        <v>754.17</v>
      </c>
      <c r="K11" s="31">
        <v>2414.1</v>
      </c>
      <c r="L11" s="31">
        <v>688.5</v>
      </c>
      <c r="M11" s="31">
        <v>4356.21</v>
      </c>
      <c r="N11" s="30">
        <f t="shared" si="1"/>
        <v>10850.759999999998</v>
      </c>
    </row>
    <row r="12" spans="1:14" ht="45.75" customHeight="1" x14ac:dyDescent="0.35">
      <c r="A12" s="46" t="s">
        <v>38</v>
      </c>
      <c r="B12" s="32">
        <v>34637.33</v>
      </c>
      <c r="C12" s="31">
        <v>34637.33</v>
      </c>
      <c r="D12" s="31">
        <v>34637.33</v>
      </c>
      <c r="E12" s="31">
        <v>34637.33</v>
      </c>
      <c r="F12" s="31">
        <v>34637.33</v>
      </c>
      <c r="G12" s="31">
        <v>34637.33</v>
      </c>
      <c r="H12" s="31">
        <v>34637.33</v>
      </c>
      <c r="I12" s="31">
        <v>34637.33</v>
      </c>
      <c r="J12" s="31">
        <v>48137.33</v>
      </c>
      <c r="K12" s="31">
        <v>34637.33</v>
      </c>
      <c r="L12" s="31">
        <v>34637.33</v>
      </c>
      <c r="M12" s="31">
        <v>34637.33</v>
      </c>
      <c r="N12" s="30">
        <f t="shared" si="1"/>
        <v>429147.96000000014</v>
      </c>
    </row>
    <row r="13" spans="1:14" ht="21.75" customHeight="1" x14ac:dyDescent="0.35">
      <c r="A13" s="36" t="s">
        <v>21</v>
      </c>
      <c r="B13" s="31">
        <v>2375.0700000000002</v>
      </c>
      <c r="C13" s="31">
        <v>1389.41</v>
      </c>
      <c r="D13" s="31"/>
      <c r="E13" s="31">
        <v>593.77</v>
      </c>
      <c r="F13" s="31">
        <v>1187.53</v>
      </c>
      <c r="G13" s="31">
        <v>2375.0700000000002</v>
      </c>
      <c r="H13" s="31">
        <v>1187.53</v>
      </c>
      <c r="I13" s="31">
        <v>1389.41</v>
      </c>
      <c r="J13" s="31">
        <v>2968.83</v>
      </c>
      <c r="K13" s="31">
        <v>4358.24</v>
      </c>
      <c r="L13" s="31">
        <v>4168.24</v>
      </c>
      <c r="M13" s="31">
        <v>2576.9499999999998</v>
      </c>
      <c r="N13" s="31">
        <f t="shared" si="1"/>
        <v>24570.05</v>
      </c>
    </row>
    <row r="14" spans="1:14" ht="23.25" customHeight="1" x14ac:dyDescent="0.35">
      <c r="A14" s="37" t="s">
        <v>22</v>
      </c>
      <c r="B14" s="30">
        <f>B15+B16+B17</f>
        <v>20177</v>
      </c>
      <c r="C14" s="30">
        <f t="shared" ref="C14:M14" si="3">C15+C16+C17</f>
        <v>29328</v>
      </c>
      <c r="D14" s="30">
        <f t="shared" si="3"/>
        <v>19849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9761</v>
      </c>
      <c r="I14" s="30">
        <f t="shared" si="3"/>
        <v>70642.5</v>
      </c>
      <c r="J14" s="30">
        <f t="shared" si="3"/>
        <v>70589.5</v>
      </c>
      <c r="K14" s="30">
        <f t="shared" si="3"/>
        <v>50738</v>
      </c>
      <c r="L14" s="30">
        <f t="shared" si="3"/>
        <v>90200</v>
      </c>
      <c r="M14" s="30">
        <f t="shared" si="3"/>
        <v>0</v>
      </c>
      <c r="N14" s="30">
        <f t="shared" si="1"/>
        <v>361285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>
        <v>29328</v>
      </c>
      <c r="D16" s="31">
        <v>19849</v>
      </c>
      <c r="E16" s="31"/>
      <c r="F16" s="31"/>
      <c r="G16" s="31"/>
      <c r="H16" s="31">
        <f>6561+3200</f>
        <v>9761</v>
      </c>
      <c r="I16" s="31">
        <v>51468</v>
      </c>
      <c r="J16" s="31">
        <v>89764</v>
      </c>
      <c r="K16" s="31">
        <v>50738</v>
      </c>
      <c r="L16" s="31">
        <v>90200</v>
      </c>
      <c r="M16" s="31"/>
      <c r="N16" s="31">
        <f t="shared" si="1"/>
        <v>341108</v>
      </c>
    </row>
    <row r="17" spans="1:14" ht="40.5" customHeight="1" x14ac:dyDescent="0.35">
      <c r="A17" s="46" t="s">
        <v>31</v>
      </c>
      <c r="B17" s="31">
        <v>20177</v>
      </c>
      <c r="C17" s="31"/>
      <c r="D17" s="31"/>
      <c r="E17" s="31"/>
      <c r="F17" s="31"/>
      <c r="G17" s="31"/>
      <c r="H17" s="31"/>
      <c r="I17" s="31">
        <v>19174.5</v>
      </c>
      <c r="J17" s="31">
        <v>-19174.5</v>
      </c>
      <c r="K17" s="31"/>
      <c r="L17" s="31"/>
      <c r="M17" s="31"/>
      <c r="N17" s="31">
        <f t="shared" si="1"/>
        <v>20177</v>
      </c>
    </row>
    <row r="18" spans="1:14" ht="40.5" customHeight="1" x14ac:dyDescent="0.35">
      <c r="A18" s="58" t="s">
        <v>50</v>
      </c>
      <c r="B18" s="31">
        <v>9200</v>
      </c>
      <c r="C18" s="31"/>
      <c r="D18" s="31"/>
      <c r="E18" s="31"/>
      <c r="F18" s="31">
        <v>25059</v>
      </c>
      <c r="G18" s="31">
        <v>1982</v>
      </c>
      <c r="H18" s="31">
        <v>2300</v>
      </c>
      <c r="I18" s="31">
        <v>6311.5</v>
      </c>
      <c r="J18" s="31"/>
      <c r="K18" s="31"/>
      <c r="L18" s="31"/>
      <c r="M18" s="31"/>
      <c r="N18" s="31">
        <f t="shared" si="1"/>
        <v>44852.5</v>
      </c>
    </row>
    <row r="19" spans="1:14" ht="40.5" customHeight="1" x14ac:dyDescent="0.35">
      <c r="A19" s="37" t="s">
        <v>53</v>
      </c>
      <c r="B19" s="30">
        <f>B20+B21+B22</f>
        <v>11376.69</v>
      </c>
      <c r="C19" s="30">
        <f t="shared" ref="C19:M19" si="4">C20+C21+C22</f>
        <v>1334.1499999999999</v>
      </c>
      <c r="D19" s="30">
        <f t="shared" si="4"/>
        <v>14058.369999999999</v>
      </c>
      <c r="E19" s="30">
        <f t="shared" si="4"/>
        <v>2981.35</v>
      </c>
      <c r="F19" s="30">
        <f t="shared" si="4"/>
        <v>-184.59000000000015</v>
      </c>
      <c r="G19" s="30">
        <f t="shared" si="4"/>
        <v>689.51</v>
      </c>
      <c r="H19" s="30">
        <f t="shared" si="4"/>
        <v>-4216.5599999999995</v>
      </c>
      <c r="I19" s="30">
        <f t="shared" si="4"/>
        <v>10166.43</v>
      </c>
      <c r="J19" s="30">
        <f t="shared" si="4"/>
        <v>-2267.3900000000003</v>
      </c>
      <c r="K19" s="30">
        <f t="shared" si="4"/>
        <v>-1566.3400000000001</v>
      </c>
      <c r="L19" s="30">
        <f t="shared" si="4"/>
        <v>8256.57</v>
      </c>
      <c r="M19" s="30">
        <f t="shared" si="4"/>
        <v>-1888.5</v>
      </c>
      <c r="N19" s="30">
        <f t="shared" ref="N19:N22" si="5">SUM(B19:M19)</f>
        <v>38739.69</v>
      </c>
    </row>
    <row r="20" spans="1:14" ht="40.5" customHeight="1" x14ac:dyDescent="0.35">
      <c r="A20" s="36" t="s">
        <v>54</v>
      </c>
      <c r="B20" s="31">
        <v>3512.86</v>
      </c>
      <c r="C20" s="31">
        <v>-327.47000000000003</v>
      </c>
      <c r="D20" s="31">
        <v>-2977</v>
      </c>
      <c r="E20" s="31">
        <v>-595.4</v>
      </c>
      <c r="F20" s="31">
        <v>-2232.75</v>
      </c>
      <c r="G20" s="31">
        <v>2411.37</v>
      </c>
      <c r="H20" s="31">
        <v>833.56</v>
      </c>
      <c r="I20" s="31">
        <v>-7978.36</v>
      </c>
      <c r="J20" s="31">
        <v>-5477.68</v>
      </c>
      <c r="K20" s="31">
        <v>-5328.83</v>
      </c>
      <c r="L20" s="31">
        <v>1607.58</v>
      </c>
      <c r="M20" s="31">
        <v>-5894.46</v>
      </c>
      <c r="N20" s="31">
        <f t="shared" si="5"/>
        <v>-22446.579999999994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7863.83</v>
      </c>
      <c r="C22" s="31">
        <v>1661.62</v>
      </c>
      <c r="D22" s="31">
        <v>17035.37</v>
      </c>
      <c r="E22" s="31">
        <v>3576.75</v>
      </c>
      <c r="F22" s="31">
        <v>2048.16</v>
      </c>
      <c r="G22" s="31">
        <v>-1721.86</v>
      </c>
      <c r="H22" s="31">
        <v>-5050.12</v>
      </c>
      <c r="I22" s="31">
        <v>18144.79</v>
      </c>
      <c r="J22" s="31">
        <v>3210.29</v>
      </c>
      <c r="K22" s="31">
        <v>3762.49</v>
      </c>
      <c r="L22" s="31">
        <v>6648.99</v>
      </c>
      <c r="M22" s="31">
        <v>4005.96</v>
      </c>
      <c r="N22" s="31">
        <f t="shared" si="5"/>
        <v>61186.27</v>
      </c>
    </row>
    <row r="23" spans="1:14" ht="39.75" customHeight="1" x14ac:dyDescent="0.35">
      <c r="A23" s="37" t="s">
        <v>59</v>
      </c>
      <c r="B23" s="30">
        <v>21567.74</v>
      </c>
      <c r="C23" s="30">
        <v>21567.74</v>
      </c>
      <c r="D23" s="30">
        <v>21567.74</v>
      </c>
      <c r="E23" s="30">
        <v>21567.74</v>
      </c>
      <c r="F23" s="30">
        <v>21567.74</v>
      </c>
      <c r="G23" s="30">
        <v>21567.74</v>
      </c>
      <c r="H23" s="30">
        <v>21567.74</v>
      </c>
      <c r="I23" s="30">
        <v>21567.74</v>
      </c>
      <c r="J23" s="30">
        <v>21567.74</v>
      </c>
      <c r="K23" s="30">
        <v>21567.74</v>
      </c>
      <c r="L23" s="30">
        <v>21567.74</v>
      </c>
      <c r="M23" s="30">
        <v>21567.74</v>
      </c>
      <c r="N23" s="30">
        <f t="shared" si="1"/>
        <v>258812.87999999998</v>
      </c>
    </row>
    <row r="24" spans="1:14" ht="22.5" customHeight="1" x14ac:dyDescent="0.35">
      <c r="A24" s="37" t="s">
        <v>25</v>
      </c>
      <c r="B24" s="47">
        <f>B4+B8+B14+B23+B18+B19</f>
        <v>161474.99</v>
      </c>
      <c r="C24" s="47">
        <f t="shared" ref="C24:N24" si="6">C4+C8+C14+C23+C18+C19</f>
        <v>147496.72999999998</v>
      </c>
      <c r="D24" s="47">
        <f t="shared" si="6"/>
        <v>161535.34999999998</v>
      </c>
      <c r="E24" s="47">
        <f t="shared" si="6"/>
        <v>118169.99</v>
      </c>
      <c r="F24" s="47">
        <f t="shared" si="6"/>
        <v>147987.92000000001</v>
      </c>
      <c r="G24" s="47">
        <f t="shared" si="6"/>
        <v>123085.19</v>
      </c>
      <c r="H24" s="47">
        <f t="shared" si="6"/>
        <v>121410.45</v>
      </c>
      <c r="I24" s="47">
        <f t="shared" si="6"/>
        <v>207994.65</v>
      </c>
      <c r="J24" s="47">
        <f t="shared" si="6"/>
        <v>202234.58999999997</v>
      </c>
      <c r="K24" s="47">
        <f t="shared" si="6"/>
        <v>175213.97999999998</v>
      </c>
      <c r="L24" s="47">
        <f t="shared" si="6"/>
        <v>229542.51</v>
      </c>
      <c r="M24" s="47">
        <f t="shared" si="6"/>
        <v>121505.64</v>
      </c>
      <c r="N24" s="47">
        <f t="shared" si="6"/>
        <v>1917651.9899999998</v>
      </c>
    </row>
    <row r="25" spans="1:14" ht="15.75" x14ac:dyDescent="0.25">
      <c r="A25" s="94" t="s">
        <v>61</v>
      </c>
      <c r="B25" s="94"/>
      <c r="C25" s="94"/>
      <c r="D25" s="38"/>
      <c r="E25" s="38"/>
      <c r="F25" s="38"/>
      <c r="G25" s="49"/>
      <c r="H25" s="38"/>
      <c r="I25" s="38"/>
      <c r="J25" s="38"/>
      <c r="K25" s="38"/>
      <c r="L25" s="95" t="s">
        <v>29</v>
      </c>
      <c r="M25" s="95"/>
      <c r="N25" s="95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4" t="s">
        <v>27</v>
      </c>
      <c r="B27" s="94"/>
      <c r="C27" s="94"/>
      <c r="D27" s="38"/>
      <c r="E27" s="38"/>
      <c r="F27" s="38"/>
      <c r="G27" s="38"/>
      <c r="H27" s="38"/>
      <c r="I27" s="38"/>
      <c r="J27" s="38"/>
      <c r="K27" s="38"/>
      <c r="L27" s="95" t="s">
        <v>33</v>
      </c>
      <c r="M27" s="95"/>
      <c r="N27" s="9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ht="15.75" x14ac:dyDescent="0.25">
      <c r="B1" s="59" t="s">
        <v>52</v>
      </c>
      <c r="C1" s="59"/>
      <c r="D1" s="59"/>
      <c r="E1" s="59"/>
      <c r="F1" s="5"/>
      <c r="G1" s="5"/>
    </row>
    <row r="2" spans="1:7" ht="15.75" x14ac:dyDescent="0.25">
      <c r="B2" s="59"/>
      <c r="C2" s="59" t="s">
        <v>49</v>
      </c>
      <c r="D2" s="59"/>
      <c r="E2" s="59"/>
      <c r="F2" s="5"/>
      <c r="G2" s="5"/>
    </row>
    <row r="3" spans="1:7" ht="15.75" x14ac:dyDescent="0.25">
      <c r="B3" s="59" t="s">
        <v>40</v>
      </c>
      <c r="C3" s="59"/>
      <c r="D3" s="59"/>
      <c r="E3" s="59"/>
      <c r="F3" s="5"/>
      <c r="G3" s="5"/>
    </row>
    <row r="4" spans="1:7" x14ac:dyDescent="0.25">
      <c r="A4" s="53" t="s">
        <v>41</v>
      </c>
      <c r="B4" s="53" t="s">
        <v>41</v>
      </c>
      <c r="C4" s="53"/>
      <c r="D4" s="53" t="s">
        <v>42</v>
      </c>
      <c r="E4" s="53" t="s">
        <v>43</v>
      </c>
      <c r="F4" s="12"/>
    </row>
    <row r="5" spans="1:7" x14ac:dyDescent="0.25">
      <c r="A5" s="54" t="s">
        <v>44</v>
      </c>
      <c r="B5" s="54" t="s">
        <v>45</v>
      </c>
      <c r="C5" s="54" t="s">
        <v>46</v>
      </c>
      <c r="D5" s="54" t="s">
        <v>47</v>
      </c>
      <c r="E5" s="54" t="s">
        <v>48</v>
      </c>
      <c r="F5" s="12"/>
    </row>
    <row r="6" spans="1:7" x14ac:dyDescent="0.25">
      <c r="A6" s="41"/>
      <c r="B6" s="41"/>
      <c r="C6" s="56"/>
      <c r="D6" s="55"/>
      <c r="E6" s="57"/>
      <c r="F6" s="12"/>
    </row>
    <row r="7" spans="1:7" x14ac:dyDescent="0.25">
      <c r="A7" s="41"/>
      <c r="B7" s="41"/>
      <c r="C7" s="56"/>
      <c r="D7" s="55"/>
      <c r="E7" s="41"/>
      <c r="F7" s="12"/>
    </row>
    <row r="8" spans="1:7" x14ac:dyDescent="0.25">
      <c r="A8" s="41"/>
      <c r="B8" s="41"/>
      <c r="C8" s="56"/>
      <c r="D8" s="55"/>
      <c r="E8" s="41"/>
      <c r="F8" s="12"/>
    </row>
    <row r="9" spans="1:7" x14ac:dyDescent="0.25">
      <c r="A9" s="41"/>
      <c r="B9" s="41"/>
      <c r="C9" s="56"/>
      <c r="D9" s="55"/>
      <c r="E9" s="41"/>
      <c r="F9" s="12"/>
    </row>
    <row r="10" spans="1:7" x14ac:dyDescent="0.25">
      <c r="A10" s="41"/>
      <c r="B10" s="41"/>
      <c r="C10" s="56"/>
      <c r="D10" s="55"/>
      <c r="E10" s="41"/>
      <c r="F10" s="12"/>
    </row>
    <row r="11" spans="1:7" x14ac:dyDescent="0.25">
      <c r="A11" s="41"/>
      <c r="B11" s="41"/>
      <c r="C11" s="56"/>
      <c r="D11" s="55"/>
      <c r="E11" s="41"/>
      <c r="F11" s="12"/>
    </row>
    <row r="12" spans="1:7" x14ac:dyDescent="0.25">
      <c r="A12" s="41"/>
      <c r="B12" s="41"/>
      <c r="C12" s="56"/>
      <c r="D12" s="55"/>
      <c r="E12" s="41"/>
      <c r="F12" s="12"/>
    </row>
    <row r="13" spans="1:7" x14ac:dyDescent="0.25">
      <c r="A13" s="41"/>
      <c r="B13" s="41"/>
      <c r="C13" s="56"/>
      <c r="D13" s="55"/>
      <c r="E13" s="41"/>
      <c r="F13" s="12"/>
    </row>
    <row r="14" spans="1:7" x14ac:dyDescent="0.25">
      <c r="A14" s="41"/>
      <c r="B14" s="41"/>
      <c r="C14" s="56"/>
      <c r="D14" s="55"/>
      <c r="E14" s="41"/>
      <c r="F14" s="12"/>
    </row>
    <row r="15" spans="1:7" x14ac:dyDescent="0.25">
      <c r="A15" s="41"/>
      <c r="B15" s="41"/>
      <c r="C15" s="56"/>
      <c r="D15" s="55"/>
      <c r="E15" s="41"/>
      <c r="F15" s="12"/>
    </row>
    <row r="16" spans="1:7" x14ac:dyDescent="0.25">
      <c r="A16" s="41"/>
      <c r="B16" s="41"/>
      <c r="C16" s="56"/>
      <c r="D16" s="55"/>
      <c r="E16" s="41"/>
      <c r="F16" s="12"/>
    </row>
    <row r="17" spans="1:6" x14ac:dyDescent="0.25">
      <c r="A17" s="41"/>
      <c r="B17" s="41"/>
      <c r="C17" s="56"/>
      <c r="D17" s="55"/>
      <c r="E17" s="41"/>
      <c r="F17" s="12"/>
    </row>
    <row r="18" spans="1:6" x14ac:dyDescent="0.25">
      <c r="A18" s="41"/>
      <c r="B18" s="41"/>
      <c r="C18" s="56"/>
      <c r="D18" s="55"/>
      <c r="E18" s="41"/>
      <c r="F18" s="12"/>
    </row>
    <row r="19" spans="1:6" x14ac:dyDescent="0.25">
      <c r="A19" s="41"/>
      <c r="B19" s="41"/>
      <c r="C19" s="56"/>
      <c r="D19" s="55"/>
      <c r="E19" s="41"/>
      <c r="F19" s="12"/>
    </row>
    <row r="20" spans="1:6" x14ac:dyDescent="0.25">
      <c r="A20" s="41"/>
      <c r="B20" s="41"/>
      <c r="C20" s="56"/>
      <c r="D20" s="55"/>
      <c r="E20" s="41"/>
      <c r="F20" s="12"/>
    </row>
    <row r="21" spans="1:6" x14ac:dyDescent="0.25">
      <c r="A21" s="41"/>
      <c r="B21" s="41"/>
      <c r="C21" s="56"/>
      <c r="D21" s="41"/>
      <c r="E21" s="41"/>
      <c r="F21" s="12"/>
    </row>
    <row r="22" spans="1:6" x14ac:dyDescent="0.25">
      <c r="A22" s="41"/>
      <c r="B22" s="41"/>
      <c r="C22" s="56"/>
      <c r="D22" s="41"/>
      <c r="E22" s="41"/>
      <c r="F22" s="12"/>
    </row>
    <row r="23" spans="1:6" x14ac:dyDescent="0.25">
      <c r="A23" s="41"/>
      <c r="B23" s="41"/>
      <c r="C23" s="56"/>
      <c r="D23" s="41"/>
      <c r="E23" s="41"/>
      <c r="F23" s="12"/>
    </row>
    <row r="24" spans="1:6" x14ac:dyDescent="0.25">
      <c r="A24" s="41"/>
      <c r="B24" s="41"/>
      <c r="C24" s="56"/>
      <c r="D24" s="41"/>
      <c r="E24" s="41"/>
      <c r="F24" s="12"/>
    </row>
    <row r="25" spans="1:6" x14ac:dyDescent="0.25">
      <c r="A25" s="41"/>
      <c r="B25" s="41"/>
      <c r="C25" s="56"/>
      <c r="D25" s="41"/>
      <c r="E25" s="41"/>
      <c r="F25" s="12"/>
    </row>
    <row r="26" spans="1:6" x14ac:dyDescent="0.25">
      <c r="A26" s="41"/>
      <c r="B26" s="41"/>
      <c r="C26" s="56"/>
      <c r="D26" s="41"/>
      <c r="E26" s="41"/>
      <c r="F26" s="12"/>
    </row>
    <row r="27" spans="1:6" x14ac:dyDescent="0.25">
      <c r="A27" s="41"/>
      <c r="B27" s="41"/>
      <c r="C27" s="56"/>
      <c r="D27" s="41"/>
      <c r="E27" s="41"/>
      <c r="F27" s="12"/>
    </row>
    <row r="28" spans="1:6" x14ac:dyDescent="0.25">
      <c r="A28" s="41"/>
      <c r="B28" s="41"/>
      <c r="C28" s="56"/>
      <c r="D28" s="41"/>
      <c r="E28" s="41"/>
      <c r="F28" s="12"/>
    </row>
    <row r="29" spans="1:6" x14ac:dyDescent="0.25">
      <c r="A29" s="41"/>
      <c r="B29" s="41"/>
      <c r="C29" s="56"/>
      <c r="D29" s="41"/>
      <c r="E29" s="41"/>
      <c r="F29" s="12"/>
    </row>
    <row r="30" spans="1:6" x14ac:dyDescent="0.25">
      <c r="A30" s="41"/>
      <c r="B30" s="41"/>
      <c r="C30" s="56"/>
      <c r="D30" s="41"/>
      <c r="E30" s="41"/>
      <c r="F30" s="12"/>
    </row>
    <row r="31" spans="1:6" x14ac:dyDescent="0.25">
      <c r="A31" s="41"/>
      <c r="B31" s="41"/>
      <c r="C31" s="56"/>
      <c r="D31" s="41"/>
      <c r="E31" s="41"/>
      <c r="F31" s="12"/>
    </row>
    <row r="32" spans="1:6" x14ac:dyDescent="0.25">
      <c r="A32" s="41"/>
      <c r="B32" s="41"/>
      <c r="C32" s="56"/>
      <c r="D32" s="41"/>
      <c r="E32" s="41"/>
      <c r="F32" s="12"/>
    </row>
    <row r="33" spans="1:6" x14ac:dyDescent="0.25">
      <c r="A33" s="41"/>
      <c r="B33" s="41"/>
      <c r="C33" s="56"/>
      <c r="D33" s="41"/>
      <c r="E33" s="41"/>
      <c r="F33" s="12"/>
    </row>
    <row r="34" spans="1:6" x14ac:dyDescent="0.25">
      <c r="A34" s="41"/>
      <c r="B34" s="41"/>
      <c r="C34" s="56"/>
      <c r="D34" s="41"/>
      <c r="E34" s="41"/>
      <c r="F34" s="12"/>
    </row>
    <row r="35" spans="1:6" x14ac:dyDescent="0.25">
      <c r="A35" s="41"/>
      <c r="B35" s="41"/>
      <c r="C35" s="56"/>
      <c r="D35" s="41"/>
      <c r="E35" s="41"/>
      <c r="F35" s="12"/>
    </row>
    <row r="36" spans="1:6" x14ac:dyDescent="0.25">
      <c r="A36" s="41"/>
      <c r="B36" s="41"/>
      <c r="C36" s="56"/>
      <c r="D36" s="41"/>
      <c r="E36" s="41"/>
      <c r="F36" s="12"/>
    </row>
    <row r="37" spans="1:6" x14ac:dyDescent="0.25">
      <c r="A37" s="41"/>
      <c r="B37" s="41"/>
      <c r="C37" s="56"/>
      <c r="D37" s="41"/>
      <c r="E37" s="41"/>
      <c r="F37" s="12"/>
    </row>
    <row r="38" spans="1:6" x14ac:dyDescent="0.25">
      <c r="A38" s="41"/>
      <c r="B38" s="41"/>
      <c r="C38" s="56"/>
      <c r="D38" s="41"/>
      <c r="E38" s="41"/>
      <c r="F38" s="12"/>
    </row>
    <row r="39" spans="1:6" x14ac:dyDescent="0.25">
      <c r="A39" s="41"/>
      <c r="B39" s="41"/>
      <c r="C39" s="56"/>
      <c r="D39" s="41"/>
      <c r="E39" s="41"/>
      <c r="F39" s="12"/>
    </row>
    <row r="40" spans="1:6" x14ac:dyDescent="0.25">
      <c r="A40" s="41"/>
      <c r="B40" s="41"/>
      <c r="C40" s="56"/>
      <c r="D40" s="41"/>
      <c r="E40" s="41"/>
      <c r="F40" s="12"/>
    </row>
    <row r="41" spans="1:6" x14ac:dyDescent="0.25">
      <c r="A41" s="41"/>
      <c r="B41" s="41"/>
      <c r="C41" s="56"/>
      <c r="D41" s="41"/>
      <c r="E41" s="41"/>
      <c r="F41" s="12"/>
    </row>
    <row r="42" spans="1:6" x14ac:dyDescent="0.25">
      <c r="A42" s="41"/>
      <c r="B42" s="41"/>
      <c r="C42" s="56"/>
      <c r="D42" s="41"/>
      <c r="E42" s="41"/>
      <c r="F42" s="12"/>
    </row>
    <row r="43" spans="1:6" x14ac:dyDescent="0.25">
      <c r="A43" s="41"/>
      <c r="B43" s="41"/>
      <c r="C43" s="56"/>
      <c r="D43" s="41"/>
      <c r="E43" s="41"/>
      <c r="F43" s="12"/>
    </row>
    <row r="44" spans="1:6" x14ac:dyDescent="0.25">
      <c r="A44" s="41"/>
      <c r="B44" s="41"/>
      <c r="C44" s="56"/>
      <c r="D44" s="41"/>
      <c r="E44" s="41"/>
      <c r="F44" s="12"/>
    </row>
    <row r="45" spans="1:6" x14ac:dyDescent="0.25">
      <c r="A45" s="41"/>
      <c r="B45" s="41"/>
      <c r="C45" s="56"/>
      <c r="D45" s="41"/>
      <c r="E45" s="41"/>
      <c r="F45" s="12"/>
    </row>
    <row r="46" spans="1:6" x14ac:dyDescent="0.25">
      <c r="A46" s="41"/>
      <c r="B46" s="41"/>
      <c r="C46" s="56"/>
      <c r="D46" s="41"/>
      <c r="E46" s="41"/>
      <c r="F46" s="12"/>
    </row>
    <row r="47" spans="1:6" x14ac:dyDescent="0.25">
      <c r="A47" s="41"/>
      <c r="B47" s="41"/>
      <c r="C47" s="56"/>
      <c r="D47" s="41"/>
      <c r="E47" s="41"/>
      <c r="F47" s="12"/>
    </row>
    <row r="48" spans="1:6" x14ac:dyDescent="0.25">
      <c r="A48" s="41"/>
      <c r="B48" s="41"/>
      <c r="C48" s="56"/>
      <c r="D48" s="41"/>
      <c r="E48" s="41"/>
      <c r="F48" s="12"/>
    </row>
    <row r="49" spans="1:6" x14ac:dyDescent="0.25">
      <c r="A49" s="41"/>
      <c r="B49" s="41"/>
      <c r="C49" s="56"/>
      <c r="D49" s="41"/>
      <c r="E49" s="41"/>
      <c r="F49" s="12"/>
    </row>
    <row r="50" spans="1:6" x14ac:dyDescent="0.25">
      <c r="A50" s="41"/>
      <c r="B50" s="41"/>
      <c r="C50" s="56"/>
      <c r="D50" s="41"/>
      <c r="E50" s="41"/>
      <c r="F50" s="12"/>
    </row>
    <row r="51" spans="1:6" x14ac:dyDescent="0.25">
      <c r="A51" s="41"/>
      <c r="B51" s="41"/>
      <c r="C51" s="56"/>
      <c r="D51" s="41"/>
      <c r="E51" s="41"/>
      <c r="F51" s="12"/>
    </row>
    <row r="52" spans="1:6" x14ac:dyDescent="0.25">
      <c r="A52" s="41"/>
      <c r="B52" s="41"/>
      <c r="C52" s="56"/>
      <c r="D52" s="41"/>
      <c r="E52" s="41"/>
      <c r="F52" s="12"/>
    </row>
    <row r="53" spans="1:6" x14ac:dyDescent="0.25">
      <c r="A53" s="41"/>
      <c r="B53" s="41"/>
      <c r="C53" s="56"/>
      <c r="D53" s="41"/>
      <c r="E53" s="41"/>
      <c r="F53" s="12"/>
    </row>
    <row r="54" spans="1:6" x14ac:dyDescent="0.25">
      <c r="A54" s="41"/>
      <c r="B54" s="41"/>
      <c r="C54" s="56"/>
      <c r="D54" s="55"/>
      <c r="E54" s="41"/>
      <c r="F54" s="12"/>
    </row>
    <row r="55" spans="1:6" x14ac:dyDescent="0.25">
      <c r="A55" s="41"/>
      <c r="B55" s="41"/>
      <c r="C55" s="56"/>
      <c r="D55" s="41"/>
      <c r="E55" s="41"/>
      <c r="F55" s="12"/>
    </row>
    <row r="56" spans="1:6" x14ac:dyDescent="0.25">
      <c r="A56" s="41"/>
      <c r="B56" s="41"/>
      <c r="C56" s="56"/>
      <c r="D56" s="41"/>
      <c r="E56" s="41"/>
      <c r="F56" s="12"/>
    </row>
    <row r="57" spans="1:6" x14ac:dyDescent="0.25">
      <c r="A57" s="41"/>
      <c r="B57" s="41"/>
      <c r="C57" s="56"/>
      <c r="D57" s="41"/>
      <c r="E57" s="41"/>
      <c r="F57" s="12"/>
    </row>
    <row r="58" spans="1:6" x14ac:dyDescent="0.25">
      <c r="A58" s="41"/>
      <c r="B58" s="41"/>
      <c r="C58" s="56"/>
      <c r="D58" s="41"/>
      <c r="E58" s="41"/>
      <c r="F58" s="12"/>
    </row>
    <row r="59" spans="1:6" x14ac:dyDescent="0.25">
      <c r="A59" s="41"/>
      <c r="B59" s="41"/>
      <c r="C59" s="56"/>
      <c r="D59" s="41"/>
      <c r="E59" s="41"/>
      <c r="F59" s="12"/>
    </row>
    <row r="60" spans="1:6" x14ac:dyDescent="0.25">
      <c r="A60" s="41"/>
      <c r="B60" s="41"/>
      <c r="C60" s="56"/>
      <c r="D60" s="41"/>
      <c r="E60" s="41"/>
      <c r="F60" s="12"/>
    </row>
    <row r="61" spans="1:6" x14ac:dyDescent="0.25">
      <c r="A61" s="41"/>
      <c r="B61" s="41"/>
      <c r="C61" s="56"/>
      <c r="D61" s="41"/>
      <c r="E61" s="41"/>
      <c r="F61" s="12"/>
    </row>
    <row r="62" spans="1:6" x14ac:dyDescent="0.25">
      <c r="A62" s="41"/>
      <c r="B62" s="41"/>
      <c r="C62" s="56"/>
      <c r="D62" s="41"/>
      <c r="E62" s="41"/>
      <c r="F62" s="12"/>
    </row>
    <row r="63" spans="1:6" x14ac:dyDescent="0.25">
      <c r="A63" s="41"/>
      <c r="B63" s="41"/>
      <c r="C63" s="56"/>
      <c r="D63" s="41"/>
      <c r="E63" s="41"/>
      <c r="F63" s="12"/>
    </row>
    <row r="64" spans="1:6" x14ac:dyDescent="0.25">
      <c r="A64" s="41"/>
      <c r="B64" s="41"/>
      <c r="C64" s="56"/>
      <c r="D64" s="41"/>
      <c r="E64" s="41"/>
      <c r="F64" s="12"/>
    </row>
    <row r="65" spans="1:6" x14ac:dyDescent="0.25">
      <c r="A65" s="41"/>
      <c r="B65" s="41"/>
      <c r="C65" s="56"/>
      <c r="D65" s="41"/>
      <c r="E65" s="41"/>
      <c r="F65" s="12"/>
    </row>
    <row r="66" spans="1:6" x14ac:dyDescent="0.25">
      <c r="A66" s="41"/>
      <c r="B66" s="41"/>
      <c r="C66" s="56"/>
      <c r="D66" s="41"/>
      <c r="E66" s="41"/>
      <c r="F66" s="12"/>
    </row>
    <row r="67" spans="1:6" x14ac:dyDescent="0.25">
      <c r="A67" s="41"/>
      <c r="B67" s="41"/>
      <c r="C67" s="56"/>
      <c r="D67" s="41"/>
      <c r="E67" s="41"/>
      <c r="F67" s="12"/>
    </row>
    <row r="68" spans="1:6" x14ac:dyDescent="0.25">
      <c r="A68" s="41"/>
      <c r="B68" s="41"/>
      <c r="C68" s="56"/>
      <c r="D68" s="41"/>
      <c r="E68" s="41"/>
      <c r="F68" s="12"/>
    </row>
    <row r="69" spans="1:6" x14ac:dyDescent="0.25">
      <c r="A69" s="41"/>
      <c r="B69" s="41"/>
      <c r="C69" s="56"/>
      <c r="D69" s="41"/>
      <c r="E69" s="41"/>
      <c r="F69" s="12"/>
    </row>
    <row r="70" spans="1:6" x14ac:dyDescent="0.25">
      <c r="A70" s="41"/>
      <c r="B70" s="41"/>
      <c r="C70" s="56"/>
      <c r="D70" s="41"/>
      <c r="E70" s="41"/>
      <c r="F70" s="12"/>
    </row>
    <row r="71" spans="1:6" x14ac:dyDescent="0.25">
      <c r="A71" s="41"/>
      <c r="B71" s="41"/>
      <c r="C71" s="56"/>
      <c r="D71" s="41"/>
      <c r="E71" s="41"/>
      <c r="F71" s="12"/>
    </row>
    <row r="72" spans="1:6" x14ac:dyDescent="0.25">
      <c r="A72" s="41"/>
      <c r="B72" s="41"/>
      <c r="C72" s="56"/>
      <c r="D72" s="41"/>
      <c r="E72" s="41"/>
      <c r="F72" s="12"/>
    </row>
    <row r="73" spans="1:6" x14ac:dyDescent="0.25">
      <c r="A73" s="41"/>
      <c r="B73" s="41"/>
      <c r="C73" s="56"/>
      <c r="D73" s="41"/>
      <c r="E73" s="41"/>
      <c r="F73" s="12"/>
    </row>
    <row r="74" spans="1:6" x14ac:dyDescent="0.25">
      <c r="A74" s="41"/>
      <c r="B74" s="41"/>
      <c r="C74" s="56"/>
      <c r="D74" s="41"/>
      <c r="E74" s="41"/>
      <c r="F74" s="12"/>
    </row>
    <row r="75" spans="1:6" x14ac:dyDescent="0.25">
      <c r="A75" s="41"/>
      <c r="B75" s="41"/>
      <c r="C75" s="56"/>
      <c r="D75" s="41"/>
      <c r="E75" s="41"/>
      <c r="F75" s="12"/>
    </row>
    <row r="76" spans="1:6" x14ac:dyDescent="0.25">
      <c r="A76" s="41"/>
      <c r="B76" s="41"/>
      <c r="C76" s="56"/>
      <c r="D76" s="41"/>
      <c r="E76" s="41"/>
      <c r="F76" s="12"/>
    </row>
    <row r="77" spans="1:6" x14ac:dyDescent="0.25">
      <c r="A77" s="41"/>
      <c r="B77" s="41"/>
      <c r="C77" s="56"/>
      <c r="D77" s="41"/>
      <c r="E77" s="41"/>
      <c r="F77" s="12"/>
    </row>
    <row r="78" spans="1:6" x14ac:dyDescent="0.25">
      <c r="A78" s="41"/>
      <c r="B78" s="41"/>
      <c r="C78" s="56"/>
      <c r="D78" s="41"/>
      <c r="E78" s="41"/>
      <c r="F78" s="12"/>
    </row>
    <row r="79" spans="1:6" x14ac:dyDescent="0.25">
      <c r="A79" s="41"/>
      <c r="B79" s="41"/>
      <c r="C79" s="56"/>
      <c r="D79" s="41"/>
      <c r="E79" s="41"/>
      <c r="F79" s="12"/>
    </row>
    <row r="80" spans="1:6" x14ac:dyDescent="0.25">
      <c r="A80" s="41"/>
      <c r="B80" s="41"/>
      <c r="C80" s="56"/>
      <c r="D80" s="41"/>
      <c r="E80" s="41"/>
      <c r="F80" s="12"/>
    </row>
    <row r="81" spans="1:6" x14ac:dyDescent="0.25">
      <c r="A81" s="41"/>
      <c r="B81" s="41"/>
      <c r="C81" s="56"/>
      <c r="D81" s="41"/>
      <c r="E81" s="41"/>
      <c r="F81" s="12"/>
    </row>
    <row r="82" spans="1:6" x14ac:dyDescent="0.25">
      <c r="A82" s="41"/>
      <c r="B82" s="41"/>
      <c r="C82" s="56"/>
      <c r="D82" s="41"/>
      <c r="E82" s="41"/>
      <c r="F82" s="12"/>
    </row>
    <row r="83" spans="1:6" x14ac:dyDescent="0.25">
      <c r="A83" s="41"/>
      <c r="B83" s="41"/>
      <c r="C83" s="56"/>
      <c r="D83" s="41"/>
      <c r="E83" s="41"/>
      <c r="F83" s="12"/>
    </row>
    <row r="84" spans="1:6" x14ac:dyDescent="0.25">
      <c r="A84" s="41"/>
      <c r="B84" s="41"/>
      <c r="C84" s="56"/>
      <c r="D84" s="41"/>
      <c r="E84" s="41"/>
      <c r="F84" s="12"/>
    </row>
    <row r="85" spans="1:6" x14ac:dyDescent="0.25">
      <c r="A85" s="41"/>
      <c r="B85" s="41"/>
      <c r="C85" s="56"/>
      <c r="D85" s="41"/>
      <c r="E85" s="41"/>
      <c r="F85" s="12"/>
    </row>
    <row r="86" spans="1:6" x14ac:dyDescent="0.25">
      <c r="A86" s="41"/>
      <c r="B86" s="41"/>
      <c r="C86" s="56"/>
      <c r="D86" s="41"/>
      <c r="E86" s="41"/>
      <c r="F86" s="12"/>
    </row>
    <row r="87" spans="1:6" x14ac:dyDescent="0.25">
      <c r="A87" s="41"/>
      <c r="B87" s="41"/>
      <c r="C87" s="56"/>
      <c r="D87" s="41"/>
      <c r="E87" s="41"/>
      <c r="F87" s="12"/>
    </row>
    <row r="88" spans="1:6" x14ac:dyDescent="0.25">
      <c r="A88" s="41"/>
      <c r="B88" s="41"/>
      <c r="C88" s="56"/>
      <c r="D88" s="41"/>
      <c r="E88" s="41"/>
      <c r="F88" s="12"/>
    </row>
    <row r="89" spans="1:6" x14ac:dyDescent="0.25">
      <c r="A89" s="41"/>
      <c r="B89" s="41"/>
      <c r="C89" s="56"/>
      <c r="D89" s="41"/>
      <c r="E89" s="41"/>
      <c r="F89" s="12"/>
    </row>
    <row r="90" spans="1:6" x14ac:dyDescent="0.25">
      <c r="A90" s="41"/>
      <c r="B90" s="41"/>
      <c r="C90" s="56"/>
      <c r="D90" s="41"/>
      <c r="E90" s="41"/>
      <c r="F90" s="12"/>
    </row>
    <row r="91" spans="1:6" x14ac:dyDescent="0.25">
      <c r="A91" s="41"/>
      <c r="B91" s="41"/>
      <c r="C91" s="56"/>
      <c r="D91" s="41"/>
      <c r="E91" s="41"/>
      <c r="F91" s="12"/>
    </row>
    <row r="92" spans="1:6" x14ac:dyDescent="0.25">
      <c r="A92" s="41"/>
      <c r="B92" s="41"/>
      <c r="C92" s="56"/>
      <c r="D92" s="41"/>
      <c r="E92" s="41"/>
      <c r="F92" s="12"/>
    </row>
    <row r="93" spans="1:6" x14ac:dyDescent="0.25">
      <c r="A93" s="41"/>
      <c r="B93" s="41"/>
      <c r="C93" s="56"/>
      <c r="D93" s="41"/>
      <c r="E93" s="41"/>
      <c r="F93" s="12"/>
    </row>
    <row r="94" spans="1:6" x14ac:dyDescent="0.25">
      <c r="A94" s="41"/>
      <c r="B94" s="41"/>
      <c r="C94" s="56"/>
      <c r="D94" s="41"/>
      <c r="E94" s="41"/>
      <c r="F94" s="12"/>
    </row>
    <row r="95" spans="1:6" x14ac:dyDescent="0.25">
      <c r="A95" s="41"/>
      <c r="B95" s="41"/>
      <c r="C95" s="56"/>
      <c r="D95" s="41"/>
      <c r="E95" s="41"/>
      <c r="F95" s="12"/>
    </row>
    <row r="96" spans="1:6" x14ac:dyDescent="0.25">
      <c r="A96" s="41"/>
      <c r="B96" s="41"/>
      <c r="C96" s="56"/>
      <c r="D96" s="41"/>
      <c r="E96" s="41"/>
      <c r="F96" s="12"/>
    </row>
    <row r="97" spans="1:6" x14ac:dyDescent="0.25">
      <c r="A97" s="41"/>
      <c r="B97" s="41"/>
      <c r="C97" s="56"/>
      <c r="D97" s="41"/>
      <c r="E97" s="41"/>
      <c r="F97" s="12"/>
    </row>
    <row r="98" spans="1:6" x14ac:dyDescent="0.25">
      <c r="A98" s="41"/>
      <c r="B98" s="41"/>
      <c r="C98" s="56"/>
      <c r="D98" s="41"/>
      <c r="E98" s="41"/>
      <c r="F98" s="12"/>
    </row>
    <row r="99" spans="1:6" x14ac:dyDescent="0.25">
      <c r="A99" s="41"/>
      <c r="B99" s="41"/>
      <c r="C99" s="56"/>
      <c r="D99" s="41"/>
      <c r="E99" s="41"/>
      <c r="F99" s="12"/>
    </row>
    <row r="100" spans="1:6" x14ac:dyDescent="0.25">
      <c r="A100" s="41"/>
      <c r="B100" s="41"/>
      <c r="C100" s="56"/>
      <c r="D100" s="41"/>
      <c r="E100" s="41"/>
      <c r="F100" s="12"/>
    </row>
    <row r="101" spans="1:6" x14ac:dyDescent="0.25">
      <c r="A101" s="41"/>
      <c r="B101" s="41"/>
      <c r="C101" s="56"/>
      <c r="D101" s="41"/>
      <c r="E101" s="41"/>
      <c r="F101" s="12"/>
    </row>
    <row r="102" spans="1:6" x14ac:dyDescent="0.25">
      <c r="A102" s="41"/>
      <c r="B102" s="41"/>
      <c r="C102" s="56"/>
      <c r="D102" s="41"/>
      <c r="E102" s="41"/>
      <c r="F102" s="12"/>
    </row>
    <row r="103" spans="1:6" x14ac:dyDescent="0.25">
      <c r="A103" s="41"/>
      <c r="B103" s="41"/>
      <c r="C103" s="56"/>
      <c r="D103" s="41"/>
      <c r="E103" s="41"/>
      <c r="F103" s="12"/>
    </row>
    <row r="104" spans="1:6" x14ac:dyDescent="0.25">
      <c r="A104" s="41"/>
      <c r="B104" s="41"/>
      <c r="C104" s="56"/>
      <c r="D104" s="41"/>
      <c r="E104" s="41"/>
      <c r="F104" s="12"/>
    </row>
    <row r="105" spans="1:6" x14ac:dyDescent="0.25">
      <c r="A105" s="41"/>
      <c r="B105" s="41"/>
      <c r="C105" s="56"/>
      <c r="D105" s="41"/>
      <c r="E105" s="41"/>
      <c r="F105" s="12"/>
    </row>
    <row r="106" spans="1:6" x14ac:dyDescent="0.25">
      <c r="A106" s="41"/>
      <c r="B106" s="41"/>
      <c r="C106" s="56"/>
      <c r="D106" s="41"/>
      <c r="E106" s="41"/>
      <c r="F106" s="12"/>
    </row>
    <row r="107" spans="1:6" x14ac:dyDescent="0.25">
      <c r="A107" s="41"/>
      <c r="B107" s="41"/>
      <c r="C107" s="56"/>
      <c r="D107" s="41"/>
      <c r="E107" s="41"/>
      <c r="F107" s="12"/>
    </row>
    <row r="108" spans="1:6" x14ac:dyDescent="0.25">
      <c r="A108" s="41"/>
      <c r="B108" s="41"/>
      <c r="C108" s="56"/>
      <c r="D108" s="41"/>
      <c r="E108" s="41"/>
      <c r="F108" s="12"/>
    </row>
    <row r="109" spans="1:6" x14ac:dyDescent="0.25">
      <c r="A109" s="41"/>
      <c r="B109" s="41"/>
      <c r="C109" s="56"/>
      <c r="D109" s="41"/>
      <c r="E109" s="41"/>
      <c r="F109" s="12"/>
    </row>
    <row r="110" spans="1:6" x14ac:dyDescent="0.25">
      <c r="A110" s="41"/>
      <c r="B110" s="41"/>
      <c r="C110" s="56"/>
      <c r="D110" s="41"/>
      <c r="E110" s="41"/>
      <c r="F110" s="12"/>
    </row>
    <row r="111" spans="1:6" x14ac:dyDescent="0.25">
      <c r="A111" s="41"/>
      <c r="B111" s="41"/>
      <c r="C111" s="56"/>
      <c r="D111" s="41"/>
      <c r="E111" s="41"/>
      <c r="F111" s="12"/>
    </row>
    <row r="112" spans="1:6" x14ac:dyDescent="0.25">
      <c r="A112" s="41"/>
      <c r="B112" s="41"/>
      <c r="C112" s="56"/>
      <c r="D112" s="41"/>
      <c r="E112" s="41"/>
      <c r="F112" s="12"/>
    </row>
    <row r="113" spans="1:6" x14ac:dyDescent="0.25">
      <c r="A113" s="41"/>
      <c r="B113" s="41"/>
      <c r="C113" s="56"/>
      <c r="D113" s="41"/>
      <c r="E113" s="41"/>
      <c r="F113" s="12"/>
    </row>
    <row r="114" spans="1:6" x14ac:dyDescent="0.25">
      <c r="A114" s="41"/>
      <c r="B114" s="41"/>
      <c r="C114" s="56"/>
      <c r="D114" s="41"/>
      <c r="E114" s="41"/>
      <c r="F114" s="12"/>
    </row>
    <row r="115" spans="1:6" x14ac:dyDescent="0.25">
      <c r="A115" s="41"/>
      <c r="B115" s="41"/>
      <c r="C115" s="56"/>
      <c r="D115" s="41"/>
      <c r="E115" s="41"/>
      <c r="F115" s="12"/>
    </row>
    <row r="116" spans="1:6" x14ac:dyDescent="0.25">
      <c r="A116" s="41"/>
      <c r="B116" s="41"/>
      <c r="C116" s="56"/>
      <c r="D116" s="41"/>
      <c r="E116" s="41"/>
      <c r="F116" s="12"/>
    </row>
    <row r="117" spans="1:6" x14ac:dyDescent="0.25">
      <c r="A117" s="41"/>
      <c r="B117" s="41"/>
      <c r="C117" s="56"/>
      <c r="D117" s="41"/>
      <c r="E117" s="41"/>
      <c r="F117" s="12"/>
    </row>
    <row r="118" spans="1:6" x14ac:dyDescent="0.25">
      <c r="A118" s="41"/>
      <c r="B118" s="41"/>
      <c r="C118" s="56"/>
      <c r="D118" s="41"/>
      <c r="E118" s="41"/>
      <c r="F118" s="12"/>
    </row>
    <row r="119" spans="1:6" x14ac:dyDescent="0.25">
      <c r="A119" s="41"/>
      <c r="B119" s="41"/>
      <c r="C119" s="56"/>
      <c r="D119" s="41"/>
      <c r="E119" s="41"/>
      <c r="F119" s="12"/>
    </row>
    <row r="120" spans="1:6" x14ac:dyDescent="0.25">
      <c r="A120" s="41"/>
      <c r="B120" s="41"/>
      <c r="C120" s="56"/>
      <c r="D120" s="41"/>
      <c r="E120" s="41"/>
      <c r="F120" s="12"/>
    </row>
    <row r="121" spans="1:6" x14ac:dyDescent="0.25">
      <c r="A121" s="15"/>
      <c r="B121" s="15"/>
      <c r="C121" s="56"/>
      <c r="D121" s="15"/>
      <c r="E121" s="15"/>
    </row>
    <row r="122" spans="1:6" x14ac:dyDescent="0.25">
      <c r="A122" s="15"/>
      <c r="B122" s="15"/>
      <c r="C122" s="56"/>
      <c r="D122" s="15"/>
      <c r="E122" s="15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A21" sqref="A21:E22"/>
    </sheetView>
  </sheetViews>
  <sheetFormatPr defaultRowHeight="15" x14ac:dyDescent="0.25"/>
  <cols>
    <col min="1" max="1" width="5.140625" customWidth="1"/>
    <col min="2" max="2" width="58.42578125" customWidth="1"/>
    <col min="3" max="3" width="10.42578125" customWidth="1"/>
    <col min="4" max="4" width="10.85546875" customWidth="1"/>
  </cols>
  <sheetData>
    <row r="1" spans="1:4" ht="15.75" x14ac:dyDescent="0.25">
      <c r="A1" s="1"/>
      <c r="B1" s="90" t="s">
        <v>127</v>
      </c>
      <c r="C1" s="90"/>
      <c r="D1" s="90"/>
    </row>
    <row r="2" spans="1:4" ht="15.75" x14ac:dyDescent="0.25">
      <c r="A2" s="6"/>
      <c r="B2" s="92" t="s">
        <v>49</v>
      </c>
      <c r="C2" s="92"/>
      <c r="D2" s="92"/>
    </row>
    <row r="3" spans="1:4" ht="15.75" x14ac:dyDescent="0.25">
      <c r="A3" s="6"/>
      <c r="B3" s="90" t="s">
        <v>51</v>
      </c>
      <c r="C3" s="90"/>
      <c r="D3" s="90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3"/>
      <c r="B5" s="3" t="s">
        <v>2</v>
      </c>
      <c r="C5" s="40"/>
      <c r="D5" s="3"/>
    </row>
    <row r="6" spans="1:4" x14ac:dyDescent="0.25">
      <c r="A6" s="15">
        <v>1</v>
      </c>
      <c r="B6" s="13" t="s">
        <v>126</v>
      </c>
      <c r="C6" s="3">
        <v>9200</v>
      </c>
      <c r="D6" s="51">
        <v>9200</v>
      </c>
    </row>
    <row r="7" spans="1:4" x14ac:dyDescent="0.25">
      <c r="A7" s="15"/>
      <c r="B7" s="3" t="s">
        <v>8</v>
      </c>
      <c r="C7" s="3"/>
      <c r="D7" s="51"/>
    </row>
    <row r="8" spans="1:4" x14ac:dyDescent="0.25">
      <c r="A8" s="43">
        <v>1</v>
      </c>
      <c r="B8" s="40" t="s">
        <v>150</v>
      </c>
      <c r="C8" s="43">
        <v>2416</v>
      </c>
      <c r="D8" s="51"/>
    </row>
    <row r="9" spans="1:4" x14ac:dyDescent="0.25">
      <c r="A9" s="43">
        <v>2</v>
      </c>
      <c r="B9" s="40" t="s">
        <v>151</v>
      </c>
      <c r="C9" s="43">
        <v>7700</v>
      </c>
      <c r="D9" s="51"/>
    </row>
    <row r="10" spans="1:4" x14ac:dyDescent="0.25">
      <c r="A10" s="43">
        <v>3</v>
      </c>
      <c r="B10" s="24" t="s">
        <v>152</v>
      </c>
      <c r="C10" s="15">
        <v>14000</v>
      </c>
      <c r="D10" s="51"/>
    </row>
    <row r="11" spans="1:4" x14ac:dyDescent="0.25">
      <c r="A11" s="43">
        <v>4</v>
      </c>
      <c r="B11" s="26" t="s">
        <v>153</v>
      </c>
      <c r="C11" s="43">
        <v>943</v>
      </c>
      <c r="D11" s="51"/>
    </row>
    <row r="12" spans="1:4" x14ac:dyDescent="0.25">
      <c r="A12" s="43"/>
      <c r="B12" s="3" t="s">
        <v>147</v>
      </c>
      <c r="C12" s="14">
        <f>SUM(C8:C11)</f>
        <v>25059</v>
      </c>
      <c r="D12" s="51">
        <f>C12+D6</f>
        <v>34259</v>
      </c>
    </row>
    <row r="13" spans="1:4" x14ac:dyDescent="0.25">
      <c r="A13" s="43"/>
      <c r="B13" s="3" t="s">
        <v>9</v>
      </c>
      <c r="C13" s="14"/>
      <c r="D13" s="14"/>
    </row>
    <row r="14" spans="1:4" x14ac:dyDescent="0.25">
      <c r="A14" s="43">
        <v>1</v>
      </c>
      <c r="B14" s="40" t="s">
        <v>159</v>
      </c>
      <c r="C14" s="43">
        <v>1982</v>
      </c>
      <c r="D14" s="51">
        <f>C14+D12</f>
        <v>36241</v>
      </c>
    </row>
    <row r="15" spans="1:4" x14ac:dyDescent="0.25">
      <c r="A15" s="15"/>
      <c r="B15" s="3" t="s">
        <v>10</v>
      </c>
      <c r="C15" s="15"/>
      <c r="D15" s="51"/>
    </row>
    <row r="16" spans="1:4" x14ac:dyDescent="0.25">
      <c r="A16" s="15">
        <v>1</v>
      </c>
      <c r="B16" s="40" t="s">
        <v>164</v>
      </c>
      <c r="C16" s="15">
        <v>2300</v>
      </c>
      <c r="D16" s="52">
        <f>C16+D14</f>
        <v>38541</v>
      </c>
    </row>
    <row r="17" spans="1:4" x14ac:dyDescent="0.25">
      <c r="A17" s="15"/>
      <c r="B17" s="3" t="s">
        <v>11</v>
      </c>
      <c r="C17" s="15"/>
      <c r="D17" s="51"/>
    </row>
    <row r="18" spans="1:4" x14ac:dyDescent="0.25">
      <c r="A18" s="15">
        <v>1</v>
      </c>
      <c r="B18" s="40" t="s">
        <v>159</v>
      </c>
      <c r="C18" s="43">
        <v>5707</v>
      </c>
      <c r="D18" s="14"/>
    </row>
    <row r="19" spans="1:4" x14ac:dyDescent="0.25">
      <c r="A19" s="15">
        <v>2</v>
      </c>
      <c r="B19" s="40" t="s">
        <v>172</v>
      </c>
      <c r="C19" s="15">
        <v>604.5</v>
      </c>
      <c r="D19" s="51"/>
    </row>
    <row r="20" spans="1:4" x14ac:dyDescent="0.25">
      <c r="A20" s="15"/>
      <c r="B20" s="3" t="s">
        <v>166</v>
      </c>
      <c r="C20" s="14">
        <f>SUM(C18:C19)</f>
        <v>6311.5</v>
      </c>
      <c r="D20" s="51">
        <f>C20+D16</f>
        <v>44852.5</v>
      </c>
    </row>
    <row r="21" spans="1:4" x14ac:dyDescent="0.25">
      <c r="A21" s="15"/>
      <c r="B21" s="3"/>
      <c r="C21" s="43"/>
      <c r="D21" s="14"/>
    </row>
    <row r="22" spans="1:4" x14ac:dyDescent="0.25">
      <c r="A22" s="15"/>
      <c r="B22" s="13"/>
      <c r="C22" s="15"/>
      <c r="D22" s="51"/>
    </row>
    <row r="23" spans="1:4" x14ac:dyDescent="0.25">
      <c r="A23" s="15"/>
      <c r="B23" s="40"/>
      <c r="C23" s="15"/>
      <c r="D23" s="15"/>
    </row>
    <row r="24" spans="1:4" x14ac:dyDescent="0.25">
      <c r="A24" s="43"/>
      <c r="B24" s="3"/>
      <c r="C24" s="14"/>
      <c r="D24" s="14"/>
    </row>
    <row r="25" spans="1:4" x14ac:dyDescent="0.25">
      <c r="A25" s="43"/>
      <c r="B25" s="33"/>
      <c r="C25" s="43"/>
      <c r="D25" s="15"/>
    </row>
    <row r="26" spans="1:4" x14ac:dyDescent="0.25">
      <c r="A26" s="43"/>
      <c r="B26" s="24"/>
      <c r="C26" s="43"/>
      <c r="D26" s="15"/>
    </row>
    <row r="27" spans="1:4" x14ac:dyDescent="0.25">
      <c r="A27" s="43"/>
      <c r="B27" s="24"/>
      <c r="C27" s="43"/>
      <c r="D27" s="51"/>
    </row>
    <row r="28" spans="1:4" x14ac:dyDescent="0.25">
      <c r="A28" s="43"/>
      <c r="B28" s="33"/>
      <c r="C28" s="14"/>
      <c r="D28" s="14"/>
    </row>
    <row r="29" spans="1:4" x14ac:dyDescent="0.25">
      <c r="A29" s="43"/>
      <c r="B29" s="33"/>
      <c r="C29" s="43"/>
      <c r="D29" s="51"/>
    </row>
    <row r="30" spans="1:4" x14ac:dyDescent="0.25">
      <c r="A30" s="43"/>
      <c r="B30" s="24"/>
      <c r="C30" s="43"/>
      <c r="D30" s="51"/>
    </row>
    <row r="31" spans="1:4" x14ac:dyDescent="0.25">
      <c r="A31" s="43"/>
      <c r="B31" s="33"/>
      <c r="C31" s="43"/>
      <c r="D31" s="51"/>
    </row>
    <row r="32" spans="1:4" x14ac:dyDescent="0.25">
      <c r="A32" s="15"/>
      <c r="B32" s="26"/>
      <c r="C32" s="43"/>
      <c r="D32" s="14"/>
    </row>
    <row r="33" spans="1:4" x14ac:dyDescent="0.25">
      <c r="A33" s="43"/>
      <c r="B33" s="33"/>
      <c r="C33" s="43"/>
      <c r="D33" s="52"/>
    </row>
    <row r="34" spans="1:4" x14ac:dyDescent="0.25">
      <c r="A34" s="43"/>
      <c r="B34" s="24"/>
      <c r="C34" s="14"/>
      <c r="D34" s="51"/>
    </row>
    <row r="35" spans="1:4" x14ac:dyDescent="0.25">
      <c r="A35" s="43"/>
      <c r="B35" s="33"/>
      <c r="C35" s="43"/>
      <c r="D35" s="52"/>
    </row>
    <row r="36" spans="1:4" x14ac:dyDescent="0.25">
      <c r="A36" s="43"/>
      <c r="B36" s="26"/>
      <c r="C36" s="14"/>
      <c r="D36" s="52"/>
    </row>
    <row r="37" spans="1:4" x14ac:dyDescent="0.25">
      <c r="A37" s="43"/>
      <c r="B37" s="26"/>
      <c r="C37" s="43"/>
      <c r="D37" s="52"/>
    </row>
    <row r="38" spans="1:4" x14ac:dyDescent="0.25">
      <c r="A38" s="43"/>
      <c r="B38" s="26"/>
      <c r="C38" s="43"/>
      <c r="D38" s="52"/>
    </row>
    <row r="39" spans="1:4" x14ac:dyDescent="0.25">
      <c r="A39" s="43"/>
      <c r="B39" s="26"/>
      <c r="C39" s="43"/>
      <c r="D39" s="14"/>
    </row>
    <row r="40" spans="1:4" x14ac:dyDescent="0.25">
      <c r="A40" s="15"/>
      <c r="B40" s="33"/>
      <c r="C40" s="14"/>
      <c r="D40" s="14"/>
    </row>
    <row r="41" spans="1:4" x14ac:dyDescent="0.25">
      <c r="A41" s="15"/>
      <c r="B41" s="33"/>
      <c r="C41" s="14"/>
      <c r="D41" s="14"/>
    </row>
    <row r="42" spans="1:4" x14ac:dyDescent="0.25">
      <c r="A42" s="15"/>
      <c r="B42" s="33"/>
      <c r="C42" s="14"/>
      <c r="D42" s="14"/>
    </row>
    <row r="43" spans="1:4" x14ac:dyDescent="0.25">
      <c r="A43" s="15"/>
      <c r="B43" s="33"/>
      <c r="C43" s="14"/>
      <c r="D43" s="14"/>
    </row>
    <row r="44" spans="1:4" x14ac:dyDescent="0.25">
      <c r="A44" s="15"/>
      <c r="B44" s="33"/>
      <c r="C44" s="14"/>
      <c r="D44" s="14"/>
    </row>
    <row r="45" spans="1:4" x14ac:dyDescent="0.25">
      <c r="A45" s="15"/>
      <c r="B45" s="33"/>
      <c r="C45" s="14"/>
      <c r="D45" s="14"/>
    </row>
    <row r="46" spans="1:4" x14ac:dyDescent="0.25">
      <c r="A46" s="15"/>
      <c r="B46" s="33"/>
      <c r="C46" s="14"/>
      <c r="D46" s="14"/>
    </row>
    <row r="47" spans="1:4" x14ac:dyDescent="0.25">
      <c r="A47" s="15"/>
      <c r="B47" s="26"/>
      <c r="C47" s="15"/>
      <c r="D47" s="15"/>
    </row>
    <row r="48" spans="1:4" x14ac:dyDescent="0.25">
      <c r="A48" s="15"/>
      <c r="B48" s="33"/>
      <c r="C48" s="14"/>
      <c r="D4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пример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2021-11-11T02:57:27Z</cp:lastPrinted>
  <dcterms:created xsi:type="dcterms:W3CDTF">2011-07-25T05:21:17Z</dcterms:created>
  <dcterms:modified xsi:type="dcterms:W3CDTF">2022-01-21T06:44:17Z</dcterms:modified>
</cp:coreProperties>
</file>