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0" yWindow="105" windowWidth="12255" windowHeight="6240" tabRatio="745" activeTab="6"/>
  </bookViews>
  <sheets>
    <sheet name="ТО ин.оборуд." sheetId="1" r:id="rId1"/>
    <sheet name="ТО конструкт.эл." sheetId="2" r:id="rId2"/>
    <sheet name="ТО эл.оборуд." sheetId="6" r:id="rId3"/>
    <sheet name="ТР конструкт.эл" sheetId="3" r:id="rId4"/>
    <sheet name="ТР эл.оборуд." sheetId="7" r:id="rId5"/>
    <sheet name="ТР инж.об." sheetId="4" r:id="rId6"/>
    <sheet name="Лиц. счет. Св. расчет" sheetId="5" r:id="rId7"/>
    <sheet name="заявл." sheetId="8" r:id="rId8"/>
    <sheet name="Доп.раб." sheetId="9" r:id="rId9"/>
  </sheets>
  <calcPr calcId="145621"/>
</workbook>
</file>

<file path=xl/calcChain.xml><?xml version="1.0" encoding="utf-8"?>
<calcChain xmlns="http://schemas.openxmlformats.org/spreadsheetml/2006/main">
  <c r="D10" i="3" l="1"/>
  <c r="D51" i="1"/>
  <c r="C51" i="1"/>
  <c r="D8" i="3" l="1"/>
  <c r="D14" i="6"/>
  <c r="C14" i="6"/>
  <c r="D47" i="1"/>
  <c r="C47" i="1"/>
  <c r="D43" i="1" l="1"/>
  <c r="C43" i="1"/>
  <c r="D12" i="6" l="1"/>
  <c r="D39" i="1"/>
  <c r="C39" i="1"/>
  <c r="D10" i="6" l="1"/>
  <c r="D35" i="1"/>
  <c r="C35" i="1"/>
  <c r="D12" i="9" l="1"/>
  <c r="D31" i="1"/>
  <c r="C31" i="1"/>
  <c r="D10" i="9" l="1"/>
  <c r="D27" i="1"/>
  <c r="C27" i="1"/>
  <c r="D8" i="9" l="1"/>
  <c r="C8" i="9"/>
  <c r="D23" i="1"/>
  <c r="C23" i="1"/>
  <c r="D6" i="3" l="1"/>
  <c r="D8" i="6"/>
  <c r="D19" i="1"/>
  <c r="C19" i="1"/>
  <c r="D14" i="2"/>
  <c r="C14" i="2"/>
  <c r="D15" i="1"/>
  <c r="C15" i="1"/>
  <c r="D11" i="1" l="1"/>
  <c r="C11" i="1"/>
  <c r="D7" i="1"/>
  <c r="C7" i="1"/>
  <c r="C10" i="5" l="1"/>
  <c r="B10" i="5"/>
  <c r="D6" i="6" l="1"/>
  <c r="D9" i="1"/>
  <c r="D8" i="2"/>
  <c r="C8" i="2"/>
  <c r="E4" i="5" l="1"/>
  <c r="M4" i="5"/>
  <c r="L4" i="5"/>
  <c r="K4" i="5"/>
  <c r="J4" i="5"/>
  <c r="I4" i="5"/>
  <c r="H4" i="5"/>
  <c r="G4" i="5"/>
  <c r="F4" i="5"/>
  <c r="D4" i="5"/>
  <c r="C4" i="5"/>
  <c r="B4" i="5"/>
  <c r="N23" i="5"/>
  <c r="N22" i="5"/>
  <c r="N21" i="5"/>
  <c r="M20" i="5"/>
  <c r="L20" i="5"/>
  <c r="K20" i="5"/>
  <c r="J20" i="5"/>
  <c r="I20" i="5"/>
  <c r="H20" i="5"/>
  <c r="G20" i="5"/>
  <c r="F20" i="5"/>
  <c r="E20" i="5"/>
  <c r="D20" i="5"/>
  <c r="C20" i="5"/>
  <c r="B20" i="5"/>
  <c r="N19" i="5"/>
  <c r="N18" i="5"/>
  <c r="N8" i="5"/>
  <c r="N13" i="5"/>
  <c r="N12" i="5"/>
  <c r="M9" i="5"/>
  <c r="L9" i="5"/>
  <c r="K9" i="5"/>
  <c r="J9" i="5"/>
  <c r="I9" i="5"/>
  <c r="H9" i="5"/>
  <c r="G9" i="5"/>
  <c r="F9" i="5"/>
  <c r="E9" i="5"/>
  <c r="D9" i="5"/>
  <c r="C9" i="5"/>
  <c r="B9" i="5"/>
  <c r="M15" i="5"/>
  <c r="L15" i="5"/>
  <c r="K15" i="5"/>
  <c r="I15" i="5"/>
  <c r="H15" i="5"/>
  <c r="G15" i="5"/>
  <c r="F15" i="5"/>
  <c r="E15" i="5"/>
  <c r="D15" i="5"/>
  <c r="C15" i="5"/>
  <c r="B15" i="5"/>
  <c r="M25" i="5" l="1"/>
  <c r="I25" i="5"/>
  <c r="H25" i="5"/>
  <c r="L25" i="5"/>
  <c r="B25" i="5"/>
  <c r="G25" i="5"/>
  <c r="K25" i="5"/>
  <c r="J25" i="5"/>
  <c r="F25" i="5"/>
  <c r="E25" i="5"/>
  <c r="D25" i="5"/>
  <c r="C25" i="5"/>
  <c r="N20" i="5"/>
  <c r="N6" i="5"/>
  <c r="N24" i="5"/>
  <c r="N14" i="5"/>
  <c r="N5" i="5"/>
  <c r="N4" i="5" l="1"/>
  <c r="N11" i="5"/>
  <c r="N10" i="5"/>
  <c r="N16" i="5" l="1"/>
  <c r="N17" i="5"/>
  <c r="N15" i="5"/>
  <c r="N9" i="5" l="1"/>
  <c r="N25" i="5" s="1"/>
</calcChain>
</file>

<file path=xl/sharedStrings.xml><?xml version="1.0" encoding="utf-8"?>
<sst xmlns="http://schemas.openxmlformats.org/spreadsheetml/2006/main" count="176" uniqueCount="95">
  <si>
    <t>Перечень работ</t>
  </si>
  <si>
    <t>Сумма</t>
  </si>
  <si>
    <t>Январь</t>
  </si>
  <si>
    <t>Март</t>
  </si>
  <si>
    <t xml:space="preserve">1.Техническое обслуживание инженерного оборудования </t>
  </si>
  <si>
    <t>Февраль</t>
  </si>
  <si>
    <t xml:space="preserve">2.Техническое обслуживание конструктивных элементов </t>
  </si>
  <si>
    <t>Апрель</t>
  </si>
  <si>
    <t>Май</t>
  </si>
  <si>
    <t>Июнь</t>
  </si>
  <si>
    <t>Июль</t>
  </si>
  <si>
    <t>Август</t>
  </si>
  <si>
    <t>Сентябрь</t>
  </si>
  <si>
    <t>Октябрь</t>
  </si>
  <si>
    <t>Ноябрь</t>
  </si>
  <si>
    <t>Декабрь</t>
  </si>
  <si>
    <t>Итого</t>
  </si>
  <si>
    <t xml:space="preserve">  - санитарная уборка лестничных клеток</t>
  </si>
  <si>
    <t>2. Техническое обслуживание:</t>
  </si>
  <si>
    <t xml:space="preserve">  - инженерное оборудование</t>
  </si>
  <si>
    <t xml:space="preserve">  - конструктивные элементы</t>
  </si>
  <si>
    <t xml:space="preserve">  - АДС</t>
  </si>
  <si>
    <t>3. Текущий ремонт:</t>
  </si>
  <si>
    <t xml:space="preserve">  - инженерного оборудования</t>
  </si>
  <si>
    <t xml:space="preserve">  - конструктивных элементов</t>
  </si>
  <si>
    <t>ВСЕГО</t>
  </si>
  <si>
    <t>С начала года</t>
  </si>
  <si>
    <t>Гл. бухгалтер</t>
  </si>
  <si>
    <r>
      <t xml:space="preserve">1. </t>
    </r>
    <r>
      <rPr>
        <b/>
        <sz val="16"/>
        <color theme="1"/>
        <rFont val="Calibri"/>
        <family val="2"/>
        <charset val="204"/>
        <scheme val="minor"/>
      </rPr>
      <t>Содержание общ. имущества:</t>
    </r>
  </si>
  <si>
    <t>Кудин Ю.С.</t>
  </si>
  <si>
    <t>-эл.оборудование</t>
  </si>
  <si>
    <t>-эл.оборудования</t>
  </si>
  <si>
    <t>очистка дорог</t>
  </si>
  <si>
    <t>Кузмичева Е.А.</t>
  </si>
  <si>
    <t>3.Техническое обслуживание электрооборудования</t>
  </si>
  <si>
    <t>4.Текущий ремонт конструктивных элементов</t>
  </si>
  <si>
    <t>6.Текущий ремонт инженерного оборудования</t>
  </si>
  <si>
    <t>5.Текущий ремонт эл.оборудования</t>
  </si>
  <si>
    <t>-содержание лифтов</t>
  </si>
  <si>
    <t>уборка придомовой территории</t>
  </si>
  <si>
    <t xml:space="preserve">                   Выполнение работ по заявлениям жителей</t>
  </si>
  <si>
    <t>№</t>
  </si>
  <si>
    <t xml:space="preserve">Дата </t>
  </si>
  <si>
    <t xml:space="preserve">Отметка </t>
  </si>
  <si>
    <t>п/п</t>
  </si>
  <si>
    <t>кварт.</t>
  </si>
  <si>
    <t>Описание работ</t>
  </si>
  <si>
    <t>пост.заяв.</t>
  </si>
  <si>
    <t>о выполнении</t>
  </si>
  <si>
    <t>Дополнительные работы</t>
  </si>
  <si>
    <t>4.Дополнительные работы</t>
  </si>
  <si>
    <t xml:space="preserve">                                               Лицевой счёт  2017г</t>
  </si>
  <si>
    <t>М.Расковой,88</t>
  </si>
  <si>
    <t>5. ОДН:</t>
  </si>
  <si>
    <t>ХВС</t>
  </si>
  <si>
    <t>ГВС</t>
  </si>
  <si>
    <t>эл.энергия</t>
  </si>
  <si>
    <t>7. Расходы по содержанию УК</t>
  </si>
  <si>
    <t>Директор ООО УК "Крокус"</t>
  </si>
  <si>
    <t>М.Расковой,91</t>
  </si>
  <si>
    <t>Дезинфекция</t>
  </si>
  <si>
    <t>Лицевой счет. Сводный расчет  2021г</t>
  </si>
  <si>
    <t>Лицевой счёт  2021г</t>
  </si>
  <si>
    <t>Контроль параметров теплоносителя и воды (давления, температуры, расхода) и незамедлительное принятие мер к восстановлению требуемых параметров.</t>
  </si>
  <si>
    <t xml:space="preserve">Очистка кровли от снега </t>
  </si>
  <si>
    <t>Автовышка 45мин</t>
  </si>
  <si>
    <t>Итого за январь</t>
  </si>
  <si>
    <t>Лицевой счёт 2021г</t>
  </si>
  <si>
    <t>Переключение питания прибора теплоучета</t>
  </si>
  <si>
    <t>Техническое обслуживание ОДПУ тепловой энергии</t>
  </si>
  <si>
    <t>итого за февраль</t>
  </si>
  <si>
    <t>Итого за март</t>
  </si>
  <si>
    <t>Закрепление предупреждающей таблички сход снега с крыши</t>
  </si>
  <si>
    <t>Стоимость таблички</t>
  </si>
  <si>
    <t>Автовышка 1час</t>
  </si>
  <si>
    <t>Итого за апрель</t>
  </si>
  <si>
    <t>Проверка подъездного освещения</t>
  </si>
  <si>
    <t>Установка чердачных лестниц Подъезд №1,2,3</t>
  </si>
  <si>
    <t xml:space="preserve">Итого за май </t>
  </si>
  <si>
    <t>Покраска бордюр</t>
  </si>
  <si>
    <t>Покраска ограждений под мусорные баки</t>
  </si>
  <si>
    <t>Итого за май</t>
  </si>
  <si>
    <t>Итого за июнь</t>
  </si>
  <si>
    <t>Скос травы на придомовой территории</t>
  </si>
  <si>
    <t>Итого за июль</t>
  </si>
  <si>
    <t>Итого за август</t>
  </si>
  <si>
    <t xml:space="preserve">Технический осмотр подъездного освещения </t>
  </si>
  <si>
    <t>Итого за сентябрь</t>
  </si>
  <si>
    <t>Замена светильников Онлайт 7вт 3шт</t>
  </si>
  <si>
    <t>Итого за октябрь</t>
  </si>
  <si>
    <t>Итого за ноябрь</t>
  </si>
  <si>
    <t>Замена прожекторов 100вт +автовышка 1час</t>
  </si>
  <si>
    <t>Замена доводчика входной двери подъезд №2</t>
  </si>
  <si>
    <t>Итого за декабрь</t>
  </si>
  <si>
    <t>Установка домофонов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</si>
</sst>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3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6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b/>
      <sz val="10"/>
      <color theme="1"/>
      <name val="Calibri"/>
      <family val="2"/>
      <charset val="204"/>
      <scheme val="minor"/>
    </font>
    <font>
      <sz val="16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89">
    <xf numFmtId="0" fontId="0" fillId="0" borderId="0" xfId="0"/>
    <xf numFmtId="0" fontId="0" fillId="0" borderId="0" xfId="0" applyAlignment="1">
      <alignment wrapText="1"/>
    </xf>
    <xf numFmtId="0" fontId="3" fillId="0" borderId="0" xfId="0" applyFont="1" applyAlignment="1">
      <alignment wrapText="1"/>
    </xf>
    <xf numFmtId="0" fontId="1" fillId="0" borderId="1" xfId="0" applyFont="1" applyBorder="1" applyAlignment="1">
      <alignment wrapText="1"/>
    </xf>
    <xf numFmtId="0" fontId="1" fillId="0" borderId="0" xfId="0" applyFont="1" applyAlignment="1">
      <alignment wrapText="1"/>
    </xf>
    <xf numFmtId="0" fontId="1" fillId="0" borderId="0" xfId="0" applyFont="1"/>
    <xf numFmtId="0" fontId="0" fillId="0" borderId="0" xfId="0" applyBorder="1" applyAlignment="1">
      <alignment wrapText="1"/>
    </xf>
    <xf numFmtId="0" fontId="2" fillId="0" borderId="0" xfId="0" applyFont="1" applyAlignment="1">
      <alignment wrapText="1"/>
    </xf>
    <xf numFmtId="0" fontId="4" fillId="0" borderId="1" xfId="0" applyFont="1" applyBorder="1" applyAlignment="1">
      <alignment wrapText="1"/>
    </xf>
    <xf numFmtId="0" fontId="4" fillId="0" borderId="1" xfId="0" applyFont="1" applyBorder="1" applyAlignment="1">
      <alignment horizontal="center" wrapText="1"/>
    </xf>
    <xf numFmtId="0" fontId="5" fillId="0" borderId="1" xfId="0" applyFont="1" applyBorder="1" applyAlignment="1">
      <alignment wrapText="1"/>
    </xf>
    <xf numFmtId="0" fontId="1" fillId="0" borderId="0" xfId="0" applyFont="1" applyBorder="1" applyAlignment="1">
      <alignment wrapText="1"/>
    </xf>
    <xf numFmtId="0" fontId="0" fillId="0" borderId="0" xfId="0" applyAlignment="1">
      <alignment horizontal="center"/>
    </xf>
    <xf numFmtId="0" fontId="0" fillId="0" borderId="1" xfId="0" applyBorder="1" applyAlignment="1">
      <alignment wrapText="1"/>
    </xf>
    <xf numFmtId="0" fontId="1" fillId="0" borderId="1" xfId="0" applyFont="1" applyBorder="1"/>
    <xf numFmtId="0" fontId="0" fillId="0" borderId="1" xfId="0" applyBorder="1"/>
    <xf numFmtId="0" fontId="0" fillId="0" borderId="3" xfId="0" applyBorder="1"/>
    <xf numFmtId="0" fontId="0" fillId="0" borderId="4" xfId="0" applyBorder="1"/>
    <xf numFmtId="0" fontId="0" fillId="0" borderId="2" xfId="0" applyBorder="1"/>
    <xf numFmtId="0" fontId="0" fillId="0" borderId="5" xfId="0" applyBorder="1"/>
    <xf numFmtId="0" fontId="0" fillId="0" borderId="7" xfId="0" applyBorder="1"/>
    <xf numFmtId="0" fontId="1" fillId="0" borderId="2" xfId="0" applyFont="1" applyBorder="1" applyAlignment="1">
      <alignment wrapText="1"/>
    </xf>
    <xf numFmtId="0" fontId="1" fillId="0" borderId="2" xfId="0" applyFont="1" applyBorder="1"/>
    <xf numFmtId="0" fontId="1" fillId="0" borderId="6" xfId="0" applyFont="1" applyBorder="1"/>
    <xf numFmtId="0" fontId="0" fillId="0" borderId="1" xfId="0" applyFill="1" applyBorder="1" applyAlignment="1">
      <alignment wrapText="1"/>
    </xf>
    <xf numFmtId="0" fontId="1" fillId="0" borderId="1" xfId="0" applyFont="1" applyFill="1" applyBorder="1"/>
    <xf numFmtId="0" fontId="0" fillId="0" borderId="1" xfId="0" applyFont="1" applyFill="1" applyBorder="1"/>
    <xf numFmtId="0" fontId="4" fillId="0" borderId="0" xfId="0" applyFont="1"/>
    <xf numFmtId="0" fontId="5" fillId="0" borderId="1" xfId="0" applyFont="1" applyBorder="1" applyAlignment="1">
      <alignment horizontal="center"/>
    </xf>
    <xf numFmtId="0" fontId="2" fillId="0" borderId="1" xfId="0" applyFont="1" applyBorder="1"/>
    <xf numFmtId="0" fontId="6" fillId="0" borderId="1" xfId="0" applyFont="1" applyBorder="1"/>
    <xf numFmtId="0" fontId="6" fillId="2" borderId="1" xfId="0" applyFont="1" applyFill="1" applyBorder="1"/>
    <xf numFmtId="0" fontId="1" fillId="0" borderId="1" xfId="0" applyFont="1" applyFill="1" applyBorder="1" applyAlignment="1">
      <alignment wrapText="1"/>
    </xf>
    <xf numFmtId="0" fontId="0" fillId="0" borderId="1" xfId="0" applyFill="1" applyBorder="1"/>
    <xf numFmtId="0" fontId="3" fillId="0" borderId="1" xfId="0" applyFont="1" applyBorder="1" applyAlignment="1">
      <alignment horizontal="center"/>
    </xf>
    <xf numFmtId="0" fontId="6" fillId="0" borderId="1" xfId="0" applyFont="1" applyBorder="1" applyAlignment="1">
      <alignment wrapText="1"/>
    </xf>
    <xf numFmtId="0" fontId="2" fillId="0" borderId="1" xfId="0" applyFont="1" applyBorder="1" applyAlignment="1">
      <alignment wrapText="1"/>
    </xf>
    <xf numFmtId="0" fontId="7" fillId="0" borderId="0" xfId="0" applyFont="1"/>
    <xf numFmtId="0" fontId="7" fillId="0" borderId="0" xfId="0" applyFont="1" applyAlignment="1">
      <alignment wrapText="1"/>
    </xf>
    <xf numFmtId="0" fontId="0" fillId="0" borderId="1" xfId="0" applyFont="1" applyBorder="1" applyAlignment="1">
      <alignment wrapText="1"/>
    </xf>
    <xf numFmtId="0" fontId="0" fillId="0" borderId="1" xfId="0" applyBorder="1" applyAlignment="1">
      <alignment horizontal="center"/>
    </xf>
    <xf numFmtId="0" fontId="1" fillId="0" borderId="1" xfId="0" applyFont="1" applyBorder="1" applyAlignment="1">
      <alignment horizontal="left"/>
    </xf>
    <xf numFmtId="0" fontId="0" fillId="0" borderId="1" xfId="0" applyFont="1" applyBorder="1"/>
    <xf numFmtId="0" fontId="0" fillId="0" borderId="1" xfId="0" applyBorder="1" applyAlignment="1">
      <alignment horizontal="left" wrapText="1"/>
    </xf>
    <xf numFmtId="0" fontId="4" fillId="0" borderId="2" xfId="0" applyFont="1" applyBorder="1" applyAlignment="1">
      <alignment wrapText="1"/>
    </xf>
    <xf numFmtId="49" fontId="6" fillId="0" borderId="1" xfId="0" applyNumberFormat="1" applyFont="1" applyBorder="1" applyAlignment="1">
      <alignment wrapText="1"/>
    </xf>
    <xf numFmtId="0" fontId="0" fillId="0" borderId="0" xfId="0" applyFont="1" applyAlignment="1">
      <alignment wrapText="1"/>
    </xf>
    <xf numFmtId="2" fontId="7" fillId="0" borderId="0" xfId="0" applyNumberFormat="1" applyFont="1"/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1" xfId="0" applyBorder="1" applyAlignment="1">
      <alignment horizontal="left"/>
    </xf>
    <xf numFmtId="14" fontId="0" fillId="0" borderId="1" xfId="0" applyNumberFormat="1" applyBorder="1" applyAlignment="1">
      <alignment horizontal="center"/>
    </xf>
    <xf numFmtId="0" fontId="0" fillId="0" borderId="1" xfId="0" applyBorder="1" applyAlignment="1">
      <alignment horizontal="center" wrapText="1"/>
    </xf>
    <xf numFmtId="49" fontId="2" fillId="0" borderId="1" xfId="0" applyNumberFormat="1" applyFont="1" applyBorder="1" applyAlignment="1">
      <alignment wrapText="1"/>
    </xf>
    <xf numFmtId="0" fontId="3" fillId="0" borderId="0" xfId="0" applyFont="1"/>
    <xf numFmtId="0" fontId="8" fillId="0" borderId="1" xfId="0" applyFont="1" applyBorder="1" applyAlignment="1">
      <alignment wrapText="1"/>
    </xf>
    <xf numFmtId="0" fontId="9" fillId="0" borderId="1" xfId="0" applyFont="1" applyBorder="1" applyAlignment="1">
      <alignment wrapText="1"/>
    </xf>
    <xf numFmtId="0" fontId="9" fillId="0" borderId="1" xfId="0" applyFont="1" applyBorder="1" applyAlignment="1">
      <alignment horizontal="left" wrapText="1"/>
    </xf>
    <xf numFmtId="0" fontId="8" fillId="0" borderId="0" xfId="0" applyFont="1"/>
    <xf numFmtId="0" fontId="10" fillId="0" borderId="1" xfId="0" applyFont="1" applyBorder="1" applyAlignment="1">
      <alignment wrapText="1"/>
    </xf>
    <xf numFmtId="0" fontId="11" fillId="0" borderId="1" xfId="0" applyFont="1" applyBorder="1" applyAlignment="1">
      <alignment wrapText="1"/>
    </xf>
    <xf numFmtId="0" fontId="8" fillId="0" borderId="1" xfId="0" applyFont="1" applyBorder="1"/>
    <xf numFmtId="0" fontId="9" fillId="0" borderId="1" xfId="0" applyFont="1" applyFill="1" applyBorder="1" applyAlignment="1">
      <alignment wrapText="1"/>
    </xf>
    <xf numFmtId="0" fontId="8" fillId="0" borderId="1" xfId="0" applyFont="1" applyFill="1" applyBorder="1" applyAlignment="1">
      <alignment wrapText="1"/>
    </xf>
    <xf numFmtId="0" fontId="9" fillId="0" borderId="1" xfId="0" applyFont="1" applyBorder="1"/>
    <xf numFmtId="0" fontId="8" fillId="0" borderId="2" xfId="0" applyFont="1" applyBorder="1" applyAlignment="1">
      <alignment wrapText="1"/>
    </xf>
    <xf numFmtId="0" fontId="12" fillId="0" borderId="1" xfId="0" applyFont="1" applyBorder="1" applyAlignment="1">
      <alignment wrapText="1"/>
    </xf>
    <xf numFmtId="2" fontId="8" fillId="0" borderId="1" xfId="0" applyNumberFormat="1" applyFont="1" applyBorder="1" applyAlignment="1">
      <alignment wrapText="1"/>
    </xf>
    <xf numFmtId="2" fontId="9" fillId="0" borderId="1" xfId="0" applyNumberFormat="1" applyFont="1" applyBorder="1"/>
    <xf numFmtId="2" fontId="8" fillId="0" borderId="1" xfId="0" applyNumberFormat="1" applyFont="1" applyBorder="1"/>
    <xf numFmtId="0" fontId="8" fillId="0" borderId="2" xfId="0" applyFont="1" applyBorder="1"/>
    <xf numFmtId="0" fontId="9" fillId="0" borderId="5" xfId="0" applyFont="1" applyBorder="1"/>
    <xf numFmtId="0" fontId="8" fillId="0" borderId="1" xfId="0" applyFont="1" applyBorder="1" applyAlignment="1">
      <alignment horizontal="center"/>
    </xf>
    <xf numFmtId="0" fontId="9" fillId="0" borderId="1" xfId="0" applyFont="1" applyBorder="1" applyAlignment="1">
      <alignment horizontal="left"/>
    </xf>
    <xf numFmtId="0" fontId="8" fillId="0" borderId="3" xfId="0" applyFont="1" applyBorder="1"/>
    <xf numFmtId="0" fontId="8" fillId="0" borderId="6" xfId="0" applyFont="1" applyBorder="1"/>
    <xf numFmtId="0" fontId="8" fillId="0" borderId="4" xfId="0" applyFont="1" applyBorder="1"/>
    <xf numFmtId="0" fontId="9" fillId="0" borderId="7" xfId="0" applyFont="1" applyBorder="1"/>
    <xf numFmtId="0" fontId="9" fillId="0" borderId="1" xfId="0" applyFont="1" applyFill="1" applyBorder="1"/>
    <xf numFmtId="0" fontId="10" fillId="0" borderId="1" xfId="0" applyFont="1" applyBorder="1" applyAlignment="1">
      <alignment horizontal="center" wrapText="1"/>
    </xf>
    <xf numFmtId="0" fontId="8" fillId="0" borderId="1" xfId="0" applyFont="1" applyFill="1" applyBorder="1"/>
    <xf numFmtId="0" fontId="9" fillId="0" borderId="2" xfId="0" applyFont="1" applyBorder="1"/>
    <xf numFmtId="0" fontId="8" fillId="0" borderId="1" xfId="0" applyFont="1" applyBorder="1" applyAlignment="1">
      <alignment horizontal="left" wrapText="1"/>
    </xf>
    <xf numFmtId="0" fontId="3" fillId="0" borderId="0" xfId="0" applyFont="1" applyBorder="1" applyAlignment="1">
      <alignment horizontal="center" wrapText="1"/>
    </xf>
    <xf numFmtId="0" fontId="3" fillId="0" borderId="0" xfId="0" applyFont="1" applyAlignment="1">
      <alignment horizontal="center" wrapText="1"/>
    </xf>
    <xf numFmtId="0" fontId="3" fillId="0" borderId="0" xfId="0" applyFont="1" applyBorder="1" applyAlignment="1">
      <alignment horizontal="left" wrapText="1"/>
    </xf>
    <xf numFmtId="0" fontId="2" fillId="0" borderId="0" xfId="0" applyFont="1" applyAlignment="1">
      <alignment horizontal="center"/>
    </xf>
    <xf numFmtId="0" fontId="7" fillId="0" borderId="0" xfId="0" applyFont="1" applyAlignment="1">
      <alignment horizontal="center" wrapText="1"/>
    </xf>
    <xf numFmtId="0" fontId="7" fillId="0" borderId="0" xfId="0" applyFont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68"/>
  <sheetViews>
    <sheetView topLeftCell="A37" workbookViewId="0">
      <selection activeCell="C51" sqref="C51"/>
    </sheetView>
  </sheetViews>
  <sheetFormatPr defaultRowHeight="15" x14ac:dyDescent="0.25"/>
  <cols>
    <col min="1" max="1" width="5" customWidth="1"/>
    <col min="2" max="2" width="47.42578125" customWidth="1"/>
    <col min="3" max="3" width="11.85546875" customWidth="1"/>
    <col min="4" max="4" width="12.5703125" customWidth="1"/>
    <col min="5" max="5" width="9.7109375" customWidth="1"/>
  </cols>
  <sheetData>
    <row r="1" spans="1:8" ht="15.95" customHeight="1" x14ac:dyDescent="0.35">
      <c r="A1" s="1"/>
      <c r="B1" s="84" t="s">
        <v>62</v>
      </c>
      <c r="C1" s="84"/>
      <c r="D1" s="84"/>
      <c r="E1" s="7"/>
      <c r="F1" s="7"/>
      <c r="G1" s="7"/>
      <c r="H1" s="7"/>
    </row>
    <row r="2" spans="1:8" ht="15.95" customHeight="1" x14ac:dyDescent="0.25">
      <c r="A2" s="1"/>
      <c r="B2" s="2" t="s">
        <v>59</v>
      </c>
      <c r="C2" s="38"/>
      <c r="D2" s="38"/>
      <c r="E2" s="1"/>
      <c r="F2" s="1"/>
      <c r="G2" s="1"/>
      <c r="H2" s="1"/>
    </row>
    <row r="3" spans="1:8" ht="15.95" customHeight="1" x14ac:dyDescent="0.25">
      <c r="A3" s="1"/>
      <c r="B3" s="83" t="s">
        <v>4</v>
      </c>
      <c r="C3" s="83"/>
      <c r="D3" s="83"/>
      <c r="E3" s="1"/>
      <c r="F3" s="1"/>
      <c r="G3" s="1"/>
      <c r="H3" s="1"/>
    </row>
    <row r="4" spans="1:8" x14ac:dyDescent="0.25">
      <c r="A4" s="8"/>
      <c r="B4" s="9" t="s">
        <v>0</v>
      </c>
      <c r="C4" s="9" t="s">
        <v>1</v>
      </c>
      <c r="D4" s="9" t="s">
        <v>26</v>
      </c>
      <c r="E4" s="1"/>
      <c r="F4" s="1"/>
      <c r="G4" s="1"/>
      <c r="H4" s="1"/>
    </row>
    <row r="5" spans="1:8" ht="60" x14ac:dyDescent="0.25">
      <c r="A5" s="55">
        <v>1</v>
      </c>
      <c r="B5" s="55" t="s">
        <v>63</v>
      </c>
      <c r="C5" s="55">
        <v>935</v>
      </c>
      <c r="D5" s="55"/>
      <c r="E5" s="1"/>
      <c r="F5" s="1"/>
      <c r="G5" s="1"/>
      <c r="H5" s="1"/>
    </row>
    <row r="6" spans="1:8" ht="30" x14ac:dyDescent="0.25">
      <c r="A6" s="55">
        <v>2</v>
      </c>
      <c r="B6" s="13" t="s">
        <v>69</v>
      </c>
      <c r="C6" s="55">
        <v>1223.92</v>
      </c>
      <c r="D6" s="55"/>
      <c r="E6" s="1"/>
      <c r="F6" s="1"/>
      <c r="G6" s="1"/>
      <c r="H6" s="1"/>
    </row>
    <row r="7" spans="1:8" x14ac:dyDescent="0.25">
      <c r="A7" s="55"/>
      <c r="B7" s="56" t="s">
        <v>66</v>
      </c>
      <c r="C7" s="55">
        <f>SUM(C5:C6)</f>
        <v>2158.92</v>
      </c>
      <c r="D7" s="56">
        <f>C7</f>
        <v>2158.92</v>
      </c>
      <c r="E7" s="1"/>
      <c r="F7" s="1"/>
      <c r="G7" s="1"/>
      <c r="H7" s="1"/>
    </row>
    <row r="8" spans="1:8" x14ac:dyDescent="0.25">
      <c r="A8" s="55"/>
      <c r="B8" s="56" t="s">
        <v>5</v>
      </c>
      <c r="C8" s="55"/>
      <c r="D8" s="56"/>
      <c r="E8" s="6"/>
      <c r="F8" s="1"/>
    </row>
    <row r="9" spans="1:8" ht="60" x14ac:dyDescent="0.25">
      <c r="A9" s="55">
        <v>1</v>
      </c>
      <c r="B9" s="55" t="s">
        <v>63</v>
      </c>
      <c r="C9" s="55">
        <v>935</v>
      </c>
      <c r="D9" s="56">
        <f>C9+D5</f>
        <v>935</v>
      </c>
      <c r="E9" s="6"/>
      <c r="F9" s="1"/>
    </row>
    <row r="10" spans="1:8" ht="30" x14ac:dyDescent="0.25">
      <c r="A10" s="55">
        <v>2</v>
      </c>
      <c r="B10" s="13" t="s">
        <v>69</v>
      </c>
      <c r="C10" s="55">
        <v>1223.92</v>
      </c>
      <c r="D10" s="56"/>
      <c r="E10" s="6"/>
      <c r="F10" s="1"/>
    </row>
    <row r="11" spans="1:8" x14ac:dyDescent="0.25">
      <c r="A11" s="55"/>
      <c r="B11" s="56" t="s">
        <v>70</v>
      </c>
      <c r="C11" s="55">
        <f>SUM(C9:C10)</f>
        <v>2158.92</v>
      </c>
      <c r="D11" s="56">
        <f>C11+D7</f>
        <v>4317.84</v>
      </c>
      <c r="E11" s="6"/>
      <c r="F11" s="1"/>
    </row>
    <row r="12" spans="1:8" x14ac:dyDescent="0.25">
      <c r="A12" s="55"/>
      <c r="B12" s="56" t="s">
        <v>3</v>
      </c>
      <c r="C12" s="55"/>
      <c r="D12" s="56"/>
      <c r="E12" s="6"/>
      <c r="F12" s="1"/>
    </row>
    <row r="13" spans="1:8" ht="60" x14ac:dyDescent="0.25">
      <c r="A13" s="55">
        <v>1</v>
      </c>
      <c r="B13" s="55" t="s">
        <v>63</v>
      </c>
      <c r="C13" s="55">
        <v>935</v>
      </c>
      <c r="D13" s="56"/>
      <c r="E13" s="6"/>
      <c r="F13" s="1"/>
    </row>
    <row r="14" spans="1:8" s="5" customFormat="1" ht="30" x14ac:dyDescent="0.25">
      <c r="A14" s="55">
        <v>2</v>
      </c>
      <c r="B14" s="55" t="s">
        <v>69</v>
      </c>
      <c r="C14" s="55">
        <v>1223.92</v>
      </c>
      <c r="D14" s="56"/>
      <c r="E14" s="11"/>
      <c r="F14" s="4"/>
    </row>
    <row r="15" spans="1:8" s="5" customFormat="1" x14ac:dyDescent="0.25">
      <c r="A15" s="55"/>
      <c r="B15" s="56" t="s">
        <v>71</v>
      </c>
      <c r="C15" s="56">
        <f>SUM(C13:C14)</f>
        <v>2158.92</v>
      </c>
      <c r="D15" s="56">
        <f>C15+D11</f>
        <v>6476.76</v>
      </c>
      <c r="E15" s="4"/>
      <c r="F15" s="4"/>
    </row>
    <row r="16" spans="1:8" x14ac:dyDescent="0.25">
      <c r="A16" s="55"/>
      <c r="B16" s="56" t="s">
        <v>7</v>
      </c>
      <c r="C16" s="55"/>
      <c r="D16" s="56"/>
      <c r="E16" s="1"/>
      <c r="F16" s="1"/>
    </row>
    <row r="17" spans="1:6" ht="60" x14ac:dyDescent="0.25">
      <c r="A17" s="55">
        <v>1</v>
      </c>
      <c r="B17" s="55" t="s">
        <v>63</v>
      </c>
      <c r="C17" s="55">
        <v>935</v>
      </c>
      <c r="D17" s="55"/>
      <c r="E17" s="1"/>
      <c r="F17" s="1"/>
    </row>
    <row r="18" spans="1:6" ht="30" x14ac:dyDescent="0.25">
      <c r="A18" s="55">
        <v>2</v>
      </c>
      <c r="B18" s="55" t="s">
        <v>69</v>
      </c>
      <c r="C18" s="55">
        <v>1223.92</v>
      </c>
      <c r="D18" s="56"/>
      <c r="E18" s="1"/>
      <c r="F18" s="1"/>
    </row>
    <row r="19" spans="1:6" x14ac:dyDescent="0.25">
      <c r="A19" s="55"/>
      <c r="B19" s="56" t="s">
        <v>75</v>
      </c>
      <c r="C19" s="56">
        <f>SUM(C17:C18)</f>
        <v>2158.92</v>
      </c>
      <c r="D19" s="56">
        <f>C19+D15</f>
        <v>8635.68</v>
      </c>
      <c r="E19" s="1"/>
      <c r="F19" s="1"/>
    </row>
    <row r="20" spans="1:6" x14ac:dyDescent="0.25">
      <c r="A20" s="55"/>
      <c r="B20" s="56" t="s">
        <v>8</v>
      </c>
      <c r="C20" s="55"/>
      <c r="D20" s="56"/>
      <c r="E20" s="1"/>
      <c r="F20" s="1"/>
    </row>
    <row r="21" spans="1:6" s="5" customFormat="1" ht="60" x14ac:dyDescent="0.25">
      <c r="A21" s="55">
        <v>1</v>
      </c>
      <c r="B21" s="55" t="s">
        <v>63</v>
      </c>
      <c r="C21" s="55">
        <v>935</v>
      </c>
      <c r="D21" s="55"/>
      <c r="E21" s="4"/>
      <c r="F21" s="4"/>
    </row>
    <row r="22" spans="1:6" s="5" customFormat="1" ht="30" x14ac:dyDescent="0.25">
      <c r="A22" s="55">
        <v>2</v>
      </c>
      <c r="B22" s="55" t="s">
        <v>69</v>
      </c>
      <c r="C22" s="55">
        <v>1223.92</v>
      </c>
      <c r="D22" s="56"/>
      <c r="E22" s="4"/>
      <c r="F22" s="4"/>
    </row>
    <row r="23" spans="1:6" x14ac:dyDescent="0.25">
      <c r="A23" s="55"/>
      <c r="B23" s="56" t="s">
        <v>78</v>
      </c>
      <c r="C23" s="56">
        <f>SUM(C21:C22)</f>
        <v>2158.92</v>
      </c>
      <c r="D23" s="56">
        <f>C23+D19</f>
        <v>10794.6</v>
      </c>
      <c r="E23" s="1"/>
      <c r="F23" s="1"/>
    </row>
    <row r="24" spans="1:6" x14ac:dyDescent="0.25">
      <c r="A24" s="55"/>
      <c r="B24" s="56" t="s">
        <v>9</v>
      </c>
      <c r="C24" s="55"/>
      <c r="D24" s="55"/>
      <c r="E24" s="1"/>
      <c r="F24" s="1"/>
    </row>
    <row r="25" spans="1:6" ht="60" x14ac:dyDescent="0.25">
      <c r="A25" s="55">
        <v>1</v>
      </c>
      <c r="B25" s="55" t="s">
        <v>63</v>
      </c>
      <c r="C25" s="55">
        <v>935</v>
      </c>
      <c r="D25" s="55"/>
      <c r="E25" s="1"/>
      <c r="F25" s="1"/>
    </row>
    <row r="26" spans="1:6" ht="30" x14ac:dyDescent="0.25">
      <c r="A26" s="55">
        <v>2</v>
      </c>
      <c r="B26" s="55" t="s">
        <v>69</v>
      </c>
      <c r="C26" s="55">
        <v>1223.92</v>
      </c>
      <c r="D26" s="55"/>
      <c r="E26" s="1"/>
      <c r="F26" s="1"/>
    </row>
    <row r="27" spans="1:6" x14ac:dyDescent="0.25">
      <c r="A27" s="55"/>
      <c r="B27" s="56" t="s">
        <v>82</v>
      </c>
      <c r="C27" s="55">
        <f>SUM(C25:C26)</f>
        <v>2158.92</v>
      </c>
      <c r="D27" s="56">
        <f>C27+D23</f>
        <v>12953.52</v>
      </c>
      <c r="E27" s="1"/>
      <c r="F27" s="1"/>
    </row>
    <row r="28" spans="1:6" x14ac:dyDescent="0.25">
      <c r="A28" s="55"/>
      <c r="B28" s="56" t="s">
        <v>10</v>
      </c>
      <c r="C28" s="55"/>
      <c r="D28" s="55"/>
      <c r="E28" s="1"/>
      <c r="F28" s="1"/>
    </row>
    <row r="29" spans="1:6" ht="60" x14ac:dyDescent="0.25">
      <c r="A29" s="55">
        <v>1</v>
      </c>
      <c r="B29" s="55" t="s">
        <v>63</v>
      </c>
      <c r="C29" s="55">
        <v>935</v>
      </c>
      <c r="D29" s="55"/>
      <c r="E29" s="1"/>
      <c r="F29" s="1"/>
    </row>
    <row r="30" spans="1:6" ht="30" x14ac:dyDescent="0.25">
      <c r="A30" s="55">
        <v>2</v>
      </c>
      <c r="B30" s="55" t="s">
        <v>69</v>
      </c>
      <c r="C30" s="55">
        <v>1223.92</v>
      </c>
      <c r="D30" s="55"/>
      <c r="E30" s="1"/>
      <c r="F30" s="1"/>
    </row>
    <row r="31" spans="1:6" x14ac:dyDescent="0.25">
      <c r="A31" s="55"/>
      <c r="B31" s="56" t="s">
        <v>84</v>
      </c>
      <c r="C31" s="56">
        <f>SUM(C29:C30)</f>
        <v>2158.92</v>
      </c>
      <c r="D31" s="56">
        <f>C31+D27</f>
        <v>15112.44</v>
      </c>
      <c r="E31" s="1"/>
      <c r="F31" s="1"/>
    </row>
    <row r="32" spans="1:6" x14ac:dyDescent="0.25">
      <c r="A32" s="55"/>
      <c r="B32" s="56" t="s">
        <v>11</v>
      </c>
      <c r="C32" s="55"/>
      <c r="D32" s="55"/>
      <c r="E32" s="1"/>
      <c r="F32" s="1"/>
    </row>
    <row r="33" spans="1:6" ht="60" x14ac:dyDescent="0.25">
      <c r="A33" s="55">
        <v>1</v>
      </c>
      <c r="B33" s="55" t="s">
        <v>63</v>
      </c>
      <c r="C33" s="55">
        <v>935</v>
      </c>
      <c r="D33" s="55"/>
      <c r="E33" s="1"/>
      <c r="F33" s="1"/>
    </row>
    <row r="34" spans="1:6" ht="30" x14ac:dyDescent="0.25">
      <c r="A34" s="55">
        <v>2</v>
      </c>
      <c r="B34" s="55" t="s">
        <v>69</v>
      </c>
      <c r="C34" s="55">
        <v>1223.92</v>
      </c>
      <c r="D34" s="55"/>
      <c r="E34" s="1"/>
      <c r="F34" s="1"/>
    </row>
    <row r="35" spans="1:6" x14ac:dyDescent="0.25">
      <c r="A35" s="55"/>
      <c r="B35" s="56" t="s">
        <v>85</v>
      </c>
      <c r="C35" s="56">
        <f>SUM(C33:C34)</f>
        <v>2158.92</v>
      </c>
      <c r="D35" s="56">
        <f>C35+D31</f>
        <v>17271.36</v>
      </c>
      <c r="E35" s="1"/>
      <c r="F35" s="1"/>
    </row>
    <row r="36" spans="1:6" x14ac:dyDescent="0.25">
      <c r="A36" s="55"/>
      <c r="B36" s="56" t="s">
        <v>12</v>
      </c>
      <c r="C36" s="55"/>
      <c r="D36" s="55"/>
      <c r="E36" s="1"/>
      <c r="F36" s="1"/>
    </row>
    <row r="37" spans="1:6" ht="60" x14ac:dyDescent="0.25">
      <c r="A37" s="55">
        <v>1</v>
      </c>
      <c r="B37" s="55" t="s">
        <v>63</v>
      </c>
      <c r="C37" s="55">
        <v>935</v>
      </c>
      <c r="D37" s="55"/>
      <c r="E37" s="1"/>
      <c r="F37" s="1"/>
    </row>
    <row r="38" spans="1:6" ht="30" x14ac:dyDescent="0.25">
      <c r="A38" s="55">
        <v>2</v>
      </c>
      <c r="B38" s="55" t="s">
        <v>69</v>
      </c>
      <c r="C38" s="55">
        <v>1223.92</v>
      </c>
      <c r="D38" s="55"/>
      <c r="E38" s="1"/>
      <c r="F38" s="1"/>
    </row>
    <row r="39" spans="1:6" x14ac:dyDescent="0.25">
      <c r="A39" s="55"/>
      <c r="B39" s="56" t="s">
        <v>87</v>
      </c>
      <c r="C39" s="56">
        <f>SUM(C37:C38)</f>
        <v>2158.92</v>
      </c>
      <c r="D39" s="56">
        <f>C39+D35</f>
        <v>19430.28</v>
      </c>
      <c r="E39" s="1"/>
      <c r="F39" s="1"/>
    </row>
    <row r="40" spans="1:6" x14ac:dyDescent="0.25">
      <c r="A40" s="55"/>
      <c r="B40" s="56" t="s">
        <v>13</v>
      </c>
      <c r="C40" s="55"/>
      <c r="D40" s="55"/>
      <c r="E40" s="1"/>
      <c r="F40" s="1"/>
    </row>
    <row r="41" spans="1:6" ht="60" x14ac:dyDescent="0.25">
      <c r="A41" s="55">
        <v>1</v>
      </c>
      <c r="B41" s="55" t="s">
        <v>63</v>
      </c>
      <c r="C41" s="55">
        <v>935</v>
      </c>
      <c r="D41" s="55"/>
      <c r="E41" s="1"/>
      <c r="F41" s="1"/>
    </row>
    <row r="42" spans="1:6" ht="30" x14ac:dyDescent="0.25">
      <c r="A42" s="55">
        <v>2</v>
      </c>
      <c r="B42" s="55" t="s">
        <v>69</v>
      </c>
      <c r="C42" s="55">
        <v>1223.92</v>
      </c>
      <c r="D42" s="55"/>
      <c r="E42" s="1"/>
      <c r="F42" s="1"/>
    </row>
    <row r="43" spans="1:6" x14ac:dyDescent="0.25">
      <c r="A43" s="55"/>
      <c r="B43" s="56" t="s">
        <v>89</v>
      </c>
      <c r="C43" s="56">
        <f>SUM(C41:C42)</f>
        <v>2158.92</v>
      </c>
      <c r="D43" s="56">
        <f>C43+D39</f>
        <v>21589.199999999997</v>
      </c>
      <c r="E43" s="1"/>
      <c r="F43" s="1"/>
    </row>
    <row r="44" spans="1:6" x14ac:dyDescent="0.25">
      <c r="A44" s="55"/>
      <c r="B44" s="56" t="s">
        <v>14</v>
      </c>
      <c r="C44" s="55"/>
      <c r="D44" s="55"/>
      <c r="E44" s="1"/>
      <c r="F44" s="1"/>
    </row>
    <row r="45" spans="1:6" ht="60" x14ac:dyDescent="0.25">
      <c r="A45" s="55">
        <v>1</v>
      </c>
      <c r="B45" s="55" t="s">
        <v>63</v>
      </c>
      <c r="C45" s="55">
        <v>935</v>
      </c>
      <c r="D45" s="55"/>
      <c r="E45" s="1"/>
      <c r="F45" s="1"/>
    </row>
    <row r="46" spans="1:6" ht="30" x14ac:dyDescent="0.25">
      <c r="A46" s="55">
        <v>2</v>
      </c>
      <c r="B46" s="55" t="s">
        <v>69</v>
      </c>
      <c r="C46" s="55">
        <v>1223.92</v>
      </c>
      <c r="D46" s="55"/>
      <c r="E46" s="1"/>
      <c r="F46" s="1"/>
    </row>
    <row r="47" spans="1:6" x14ac:dyDescent="0.25">
      <c r="A47" s="55"/>
      <c r="B47" s="56" t="s">
        <v>90</v>
      </c>
      <c r="C47" s="56">
        <f>SUM(C45:C46)</f>
        <v>2158.92</v>
      </c>
      <c r="D47" s="56">
        <f>C47+D43</f>
        <v>23748.119999999995</v>
      </c>
      <c r="E47" s="1"/>
      <c r="F47" s="1"/>
    </row>
    <row r="48" spans="1:6" x14ac:dyDescent="0.25">
      <c r="A48" s="55"/>
      <c r="B48" s="56" t="s">
        <v>15</v>
      </c>
      <c r="C48" s="55"/>
      <c r="D48" s="55"/>
      <c r="E48" s="1"/>
      <c r="F48" s="1"/>
    </row>
    <row r="49" spans="1:6" ht="60" x14ac:dyDescent="0.25">
      <c r="A49" s="55">
        <v>1</v>
      </c>
      <c r="B49" s="55" t="s">
        <v>63</v>
      </c>
      <c r="C49" s="55">
        <v>935</v>
      </c>
      <c r="D49" s="55"/>
      <c r="E49" s="1"/>
      <c r="F49" s="1"/>
    </row>
    <row r="50" spans="1:6" ht="30" x14ac:dyDescent="0.25">
      <c r="A50" s="55"/>
      <c r="B50" s="55" t="s">
        <v>69</v>
      </c>
      <c r="C50" s="55">
        <v>1223.92</v>
      </c>
      <c r="D50" s="55"/>
      <c r="E50" s="1"/>
      <c r="F50" s="1"/>
    </row>
    <row r="51" spans="1:6" x14ac:dyDescent="0.25">
      <c r="A51" s="55"/>
      <c r="B51" s="56" t="s">
        <v>93</v>
      </c>
      <c r="C51" s="56">
        <f>SUM(C49:C50)</f>
        <v>2158.92</v>
      </c>
      <c r="D51" s="56">
        <f>C51+D47</f>
        <v>25907.039999999994</v>
      </c>
      <c r="E51" s="1"/>
      <c r="F51" s="1"/>
    </row>
    <row r="52" spans="1:6" x14ac:dyDescent="0.25">
      <c r="A52" s="55"/>
      <c r="B52" s="56"/>
      <c r="C52" s="55"/>
      <c r="D52" s="55"/>
      <c r="E52" s="1"/>
      <c r="F52" s="1"/>
    </row>
    <row r="53" spans="1:6" x14ac:dyDescent="0.25">
      <c r="A53" s="55"/>
      <c r="B53" s="56"/>
      <c r="C53" s="55"/>
      <c r="D53" s="55"/>
      <c r="E53" s="1"/>
      <c r="F53" s="1"/>
    </row>
    <row r="54" spans="1:6" x14ac:dyDescent="0.25">
      <c r="A54" s="55"/>
      <c r="B54" s="55"/>
      <c r="C54" s="55"/>
      <c r="D54" s="55"/>
      <c r="E54" s="1"/>
      <c r="F54" s="1"/>
    </row>
    <row r="55" spans="1:6" x14ac:dyDescent="0.25">
      <c r="A55" s="55"/>
      <c r="B55" s="55"/>
      <c r="C55" s="55"/>
      <c r="D55" s="56"/>
      <c r="E55" s="1"/>
      <c r="F55" s="1"/>
    </row>
    <row r="56" spans="1:6" x14ac:dyDescent="0.25">
      <c r="A56" s="55"/>
      <c r="B56" s="56"/>
      <c r="C56" s="56"/>
      <c r="D56" s="56"/>
      <c r="E56" s="1"/>
      <c r="F56" s="1"/>
    </row>
    <row r="57" spans="1:6" x14ac:dyDescent="0.25">
      <c r="A57" s="55"/>
      <c r="B57" s="57"/>
      <c r="C57" s="55"/>
      <c r="D57" s="55"/>
      <c r="E57" s="1"/>
      <c r="F57" s="1"/>
    </row>
    <row r="58" spans="1:6" x14ac:dyDescent="0.25">
      <c r="A58" s="58"/>
      <c r="B58" s="58"/>
      <c r="C58" s="58"/>
      <c r="D58" s="58"/>
    </row>
    <row r="59" spans="1:6" x14ac:dyDescent="0.25">
      <c r="A59" s="58"/>
      <c r="B59" s="58"/>
      <c r="C59" s="58"/>
      <c r="D59" s="58"/>
    </row>
    <row r="60" spans="1:6" x14ac:dyDescent="0.25">
      <c r="A60" s="58"/>
      <c r="B60" s="58"/>
      <c r="C60" s="58"/>
      <c r="D60" s="58"/>
    </row>
    <row r="61" spans="1:6" x14ac:dyDescent="0.25">
      <c r="A61" s="58"/>
      <c r="B61" s="58"/>
      <c r="C61" s="58"/>
      <c r="D61" s="58"/>
    </row>
    <row r="62" spans="1:6" x14ac:dyDescent="0.25">
      <c r="A62" s="58"/>
      <c r="B62" s="58"/>
      <c r="C62" s="58"/>
      <c r="D62" s="58"/>
    </row>
    <row r="63" spans="1:6" x14ac:dyDescent="0.25">
      <c r="A63" s="58"/>
      <c r="B63" s="58"/>
      <c r="C63" s="58"/>
      <c r="D63" s="58"/>
    </row>
    <row r="64" spans="1:6" x14ac:dyDescent="0.25">
      <c r="A64" s="58"/>
      <c r="B64" s="58"/>
      <c r="C64" s="58"/>
      <c r="D64" s="58"/>
    </row>
    <row r="65" spans="1:4" x14ac:dyDescent="0.25">
      <c r="A65" s="58"/>
      <c r="B65" s="58"/>
      <c r="C65" s="58"/>
      <c r="D65" s="58"/>
    </row>
    <row r="66" spans="1:4" x14ac:dyDescent="0.25">
      <c r="A66" s="58"/>
      <c r="B66" s="58"/>
      <c r="C66" s="58"/>
      <c r="D66" s="58"/>
    </row>
    <row r="67" spans="1:4" x14ac:dyDescent="0.25">
      <c r="A67" s="58"/>
      <c r="B67" s="58"/>
      <c r="C67" s="58"/>
      <c r="D67" s="58"/>
    </row>
    <row r="68" spans="1:4" x14ac:dyDescent="0.25">
      <c r="A68" s="58"/>
      <c r="B68" s="58"/>
      <c r="C68" s="58"/>
      <c r="D68" s="58"/>
    </row>
  </sheetData>
  <mergeCells count="2">
    <mergeCell ref="B3:D3"/>
    <mergeCell ref="B1:D1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30"/>
  <sheetViews>
    <sheetView workbookViewId="0">
      <selection activeCell="B10" sqref="B10:C13"/>
    </sheetView>
  </sheetViews>
  <sheetFormatPr defaultRowHeight="15" x14ac:dyDescent="0.25"/>
  <cols>
    <col min="1" max="1" width="4.28515625" customWidth="1"/>
    <col min="2" max="2" width="47.28515625" customWidth="1"/>
    <col min="3" max="3" width="9.5703125" bestFit="1" customWidth="1"/>
    <col min="4" max="4" width="13.7109375" customWidth="1"/>
    <col min="10" max="10" width="5" customWidth="1"/>
    <col min="11" max="11" width="45.5703125" customWidth="1"/>
    <col min="12" max="12" width="9.140625" customWidth="1"/>
  </cols>
  <sheetData>
    <row r="1" spans="1:15" ht="15.95" customHeight="1" x14ac:dyDescent="0.35">
      <c r="A1" s="1"/>
      <c r="B1" s="84" t="s">
        <v>62</v>
      </c>
      <c r="C1" s="84"/>
      <c r="D1" s="84"/>
      <c r="E1" s="7"/>
      <c r="F1" s="7"/>
      <c r="G1" s="7"/>
    </row>
    <row r="2" spans="1:15" ht="15.95" customHeight="1" x14ac:dyDescent="0.25">
      <c r="A2" s="1"/>
      <c r="B2" s="2" t="s">
        <v>59</v>
      </c>
      <c r="C2" s="38"/>
      <c r="D2" s="38"/>
      <c r="E2" s="1"/>
      <c r="F2" s="1"/>
      <c r="G2" s="1"/>
    </row>
    <row r="3" spans="1:15" ht="15.95" customHeight="1" x14ac:dyDescent="0.25">
      <c r="A3" s="1"/>
      <c r="B3" s="83" t="s">
        <v>6</v>
      </c>
      <c r="C3" s="83"/>
      <c r="D3" s="83"/>
      <c r="E3" s="1"/>
      <c r="F3" s="1"/>
      <c r="G3" s="1"/>
    </row>
    <row r="4" spans="1:15" x14ac:dyDescent="0.25">
      <c r="A4" s="8"/>
      <c r="B4" s="9" t="s">
        <v>0</v>
      </c>
      <c r="C4" s="8" t="s">
        <v>1</v>
      </c>
      <c r="D4" s="9" t="s">
        <v>26</v>
      </c>
      <c r="E4" s="1"/>
      <c r="F4" s="1"/>
      <c r="G4" s="1"/>
    </row>
    <row r="5" spans="1:15" x14ac:dyDescent="0.25">
      <c r="A5" s="8"/>
      <c r="B5" s="3" t="s">
        <v>2</v>
      </c>
      <c r="C5" s="8"/>
      <c r="D5" s="8"/>
      <c r="E5" s="1"/>
      <c r="F5" s="1"/>
      <c r="G5" s="1"/>
    </row>
    <row r="6" spans="1:15" x14ac:dyDescent="0.25">
      <c r="A6" s="59">
        <v>1</v>
      </c>
      <c r="B6" s="55" t="s">
        <v>64</v>
      </c>
      <c r="C6" s="59">
        <v>316.5</v>
      </c>
      <c r="D6" s="60"/>
      <c r="E6" s="1"/>
      <c r="F6" s="1"/>
      <c r="G6" s="1"/>
    </row>
    <row r="7" spans="1:15" s="1" customFormat="1" x14ac:dyDescent="0.25">
      <c r="A7" s="55">
        <v>2</v>
      </c>
      <c r="B7" s="55" t="s">
        <v>65</v>
      </c>
      <c r="C7" s="55">
        <v>1125</v>
      </c>
      <c r="D7" s="56"/>
      <c r="H7"/>
      <c r="I7"/>
      <c r="J7"/>
      <c r="K7"/>
      <c r="L7"/>
      <c r="M7"/>
      <c r="N7"/>
      <c r="O7"/>
    </row>
    <row r="8" spans="1:15" s="4" customFormat="1" x14ac:dyDescent="0.25">
      <c r="A8" s="55"/>
      <c r="B8" s="56" t="s">
        <v>66</v>
      </c>
      <c r="C8" s="56">
        <f>SUM(C6:C7)</f>
        <v>1441.5</v>
      </c>
      <c r="D8" s="56">
        <f>C8</f>
        <v>1441.5</v>
      </c>
      <c r="F8" s="46"/>
      <c r="H8"/>
      <c r="I8"/>
      <c r="J8"/>
      <c r="K8"/>
      <c r="L8"/>
      <c r="M8"/>
      <c r="N8"/>
      <c r="O8"/>
    </row>
    <row r="9" spans="1:15" s="1" customFormat="1" x14ac:dyDescent="0.25">
      <c r="A9" s="55"/>
      <c r="B9" s="56" t="s">
        <v>3</v>
      </c>
      <c r="C9" s="55"/>
      <c r="D9" s="56"/>
      <c r="H9"/>
      <c r="I9"/>
      <c r="J9"/>
      <c r="K9"/>
      <c r="L9"/>
      <c r="M9"/>
      <c r="N9"/>
      <c r="O9"/>
    </row>
    <row r="10" spans="1:15" s="1" customFormat="1" x14ac:dyDescent="0.25">
      <c r="A10" s="55">
        <v>1</v>
      </c>
      <c r="B10" s="55" t="s">
        <v>64</v>
      </c>
      <c r="C10" s="55">
        <v>316.5</v>
      </c>
      <c r="D10" s="55"/>
      <c r="H10"/>
      <c r="I10"/>
      <c r="J10"/>
      <c r="K10"/>
      <c r="L10"/>
      <c r="M10"/>
      <c r="N10"/>
      <c r="O10"/>
    </row>
    <row r="11" spans="1:15" s="1" customFormat="1" ht="30" customHeight="1" x14ac:dyDescent="0.25">
      <c r="A11" s="55">
        <v>2</v>
      </c>
      <c r="B11" s="55" t="s">
        <v>72</v>
      </c>
      <c r="C11" s="55">
        <v>331.5</v>
      </c>
      <c r="D11" s="55"/>
      <c r="H11"/>
      <c r="I11"/>
      <c r="J11"/>
      <c r="K11"/>
      <c r="L11"/>
      <c r="M11"/>
      <c r="N11"/>
      <c r="O11"/>
    </row>
    <row r="12" spans="1:15" s="1" customFormat="1" x14ac:dyDescent="0.25">
      <c r="A12" s="55">
        <v>3</v>
      </c>
      <c r="B12" s="55" t="s">
        <v>73</v>
      </c>
      <c r="C12" s="55">
        <v>1090</v>
      </c>
      <c r="D12" s="56"/>
      <c r="H12"/>
      <c r="I12"/>
      <c r="J12"/>
      <c r="K12"/>
      <c r="L12"/>
      <c r="M12"/>
      <c r="N12"/>
      <c r="O12"/>
    </row>
    <row r="13" spans="1:15" s="1" customFormat="1" x14ac:dyDescent="0.25">
      <c r="A13" s="55">
        <v>4</v>
      </c>
      <c r="B13" s="55" t="s">
        <v>74</v>
      </c>
      <c r="C13" s="55">
        <v>1500</v>
      </c>
      <c r="D13" s="55"/>
    </row>
    <row r="14" spans="1:15" x14ac:dyDescent="0.25">
      <c r="A14" s="61"/>
      <c r="B14" s="62" t="s">
        <v>71</v>
      </c>
      <c r="C14" s="64">
        <f>SUM(C10:C13)</f>
        <v>3238</v>
      </c>
      <c r="D14" s="64">
        <f>C14+D8</f>
        <v>4679.5</v>
      </c>
    </row>
    <row r="15" spans="1:15" x14ac:dyDescent="0.25">
      <c r="A15" s="61"/>
      <c r="B15" s="63"/>
      <c r="C15" s="61"/>
      <c r="D15" s="61"/>
    </row>
    <row r="16" spans="1:15" x14ac:dyDescent="0.25">
      <c r="A16" s="61"/>
      <c r="B16" s="62"/>
      <c r="C16" s="64"/>
      <c r="D16" s="64"/>
    </row>
    <row r="17" spans="1:4" x14ac:dyDescent="0.25">
      <c r="A17" s="61"/>
      <c r="B17" s="62"/>
      <c r="C17" s="61"/>
      <c r="D17" s="61"/>
    </row>
    <row r="18" spans="1:4" x14ac:dyDescent="0.25">
      <c r="A18" s="61"/>
      <c r="B18" s="63"/>
      <c r="C18" s="61"/>
      <c r="D18" s="61"/>
    </row>
    <row r="19" spans="1:4" x14ac:dyDescent="0.25">
      <c r="A19" s="61"/>
      <c r="B19" s="63"/>
      <c r="C19" s="61"/>
      <c r="D19" s="61"/>
    </row>
    <row r="20" spans="1:4" x14ac:dyDescent="0.25">
      <c r="A20" s="61"/>
      <c r="B20" s="62"/>
      <c r="C20" s="64"/>
      <c r="D20" s="64"/>
    </row>
    <row r="21" spans="1:4" x14ac:dyDescent="0.25">
      <c r="A21" s="61"/>
      <c r="B21" s="62"/>
      <c r="C21" s="61"/>
      <c r="D21" s="61"/>
    </row>
    <row r="22" spans="1:4" x14ac:dyDescent="0.25">
      <c r="A22" s="61"/>
      <c r="B22" s="62"/>
      <c r="C22" s="61"/>
      <c r="D22" s="61"/>
    </row>
    <row r="23" spans="1:4" x14ac:dyDescent="0.25">
      <c r="A23" s="61"/>
      <c r="B23" s="62"/>
      <c r="C23" s="61"/>
      <c r="D23" s="61"/>
    </row>
    <row r="24" spans="1:4" x14ac:dyDescent="0.25">
      <c r="A24" s="61"/>
      <c r="B24" s="63"/>
      <c r="C24" s="61"/>
      <c r="D24" s="61"/>
    </row>
    <row r="25" spans="1:4" x14ac:dyDescent="0.25">
      <c r="A25" s="61"/>
      <c r="B25" s="63"/>
      <c r="C25" s="61"/>
      <c r="D25" s="61"/>
    </row>
    <row r="26" spans="1:4" x14ac:dyDescent="0.25">
      <c r="A26" s="61"/>
      <c r="B26" s="63"/>
      <c r="C26" s="61"/>
      <c r="D26" s="61"/>
    </row>
    <row r="27" spans="1:4" x14ac:dyDescent="0.25">
      <c r="A27" s="61"/>
      <c r="B27" s="62"/>
      <c r="C27" s="64"/>
      <c r="D27" s="64"/>
    </row>
    <row r="28" spans="1:4" x14ac:dyDescent="0.25">
      <c r="A28" s="61"/>
      <c r="B28" s="62"/>
      <c r="C28" s="61"/>
      <c r="D28" s="61"/>
    </row>
    <row r="29" spans="1:4" x14ac:dyDescent="0.25">
      <c r="A29" s="61"/>
      <c r="B29" s="63"/>
      <c r="C29" s="61"/>
      <c r="D29" s="61"/>
    </row>
    <row r="30" spans="1:4" x14ac:dyDescent="0.25">
      <c r="A30" s="61"/>
      <c r="B30" s="62"/>
      <c r="C30" s="64"/>
      <c r="D30" s="64"/>
    </row>
  </sheetData>
  <mergeCells count="2">
    <mergeCell ref="B3:D3"/>
    <mergeCell ref="B1:D1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59"/>
  <sheetViews>
    <sheetView workbookViewId="0">
      <selection activeCell="C14" sqref="C14"/>
    </sheetView>
  </sheetViews>
  <sheetFormatPr defaultRowHeight="15" x14ac:dyDescent="0.25"/>
  <cols>
    <col min="1" max="1" width="4.28515625" customWidth="1"/>
    <col min="2" max="2" width="46" customWidth="1"/>
    <col min="4" max="4" width="9.5703125" bestFit="1" customWidth="1"/>
  </cols>
  <sheetData>
    <row r="1" spans="1:4" ht="15.75" x14ac:dyDescent="0.25">
      <c r="A1" s="1"/>
      <c r="B1" s="84" t="s">
        <v>62</v>
      </c>
      <c r="C1" s="84"/>
      <c r="D1" s="84"/>
    </row>
    <row r="2" spans="1:4" ht="15.75" x14ac:dyDescent="0.25">
      <c r="A2" s="1"/>
      <c r="B2" s="2" t="s">
        <v>59</v>
      </c>
      <c r="C2" s="38"/>
      <c r="D2" s="38"/>
    </row>
    <row r="3" spans="1:4" ht="15.75" x14ac:dyDescent="0.25">
      <c r="A3" s="1"/>
      <c r="B3" s="83" t="s">
        <v>34</v>
      </c>
      <c r="C3" s="83"/>
      <c r="D3" s="83"/>
    </row>
    <row r="4" spans="1:4" ht="26.25" x14ac:dyDescent="0.25">
      <c r="A4" s="10"/>
      <c r="B4" s="9" t="s">
        <v>0</v>
      </c>
      <c r="C4" s="8" t="s">
        <v>1</v>
      </c>
      <c r="D4" s="9" t="s">
        <v>26</v>
      </c>
    </row>
    <row r="5" spans="1:4" x14ac:dyDescent="0.25">
      <c r="A5" s="55"/>
      <c r="B5" s="56" t="s">
        <v>5</v>
      </c>
      <c r="C5" s="55"/>
      <c r="D5" s="55"/>
    </row>
    <row r="6" spans="1:4" x14ac:dyDescent="0.25">
      <c r="A6" s="55">
        <v>1</v>
      </c>
      <c r="B6" s="55" t="s">
        <v>68</v>
      </c>
      <c r="C6" s="65">
        <v>3563.5</v>
      </c>
      <c r="D6" s="56">
        <f>C6</f>
        <v>3563.5</v>
      </c>
    </row>
    <row r="7" spans="1:4" x14ac:dyDescent="0.25">
      <c r="A7" s="55"/>
      <c r="B7" s="56" t="s">
        <v>7</v>
      </c>
      <c r="C7" s="65"/>
      <c r="D7" s="56"/>
    </row>
    <row r="8" spans="1:4" x14ac:dyDescent="0.25">
      <c r="A8" s="55">
        <v>1</v>
      </c>
      <c r="B8" s="55" t="s">
        <v>76</v>
      </c>
      <c r="C8" s="65">
        <v>203.38</v>
      </c>
      <c r="D8" s="56">
        <f>C8+D6</f>
        <v>3766.88</v>
      </c>
    </row>
    <row r="9" spans="1:4" x14ac:dyDescent="0.25">
      <c r="A9" s="55"/>
      <c r="B9" s="56" t="s">
        <v>11</v>
      </c>
      <c r="C9" s="55"/>
      <c r="D9" s="56"/>
    </row>
    <row r="10" spans="1:4" x14ac:dyDescent="0.25">
      <c r="A10" s="55">
        <v>1</v>
      </c>
      <c r="B10" s="55" t="s">
        <v>86</v>
      </c>
      <c r="C10" s="55">
        <v>253.47</v>
      </c>
      <c r="D10" s="56">
        <f>C10+D8</f>
        <v>4020.35</v>
      </c>
    </row>
    <row r="11" spans="1:4" x14ac:dyDescent="0.25">
      <c r="A11" s="55"/>
      <c r="B11" s="56" t="s">
        <v>12</v>
      </c>
      <c r="C11" s="55"/>
      <c r="D11" s="56"/>
    </row>
    <row r="12" spans="1:4" x14ac:dyDescent="0.25">
      <c r="A12" s="55">
        <v>1</v>
      </c>
      <c r="B12" s="55" t="s">
        <v>88</v>
      </c>
      <c r="C12" s="56">
        <v>1858.17</v>
      </c>
      <c r="D12" s="56">
        <f>C12+D10</f>
        <v>5878.52</v>
      </c>
    </row>
    <row r="13" spans="1:4" x14ac:dyDescent="0.25">
      <c r="A13" s="55"/>
      <c r="B13" s="56" t="s">
        <v>14</v>
      </c>
      <c r="C13" s="55"/>
      <c r="D13" s="55"/>
    </row>
    <row r="14" spans="1:4" x14ac:dyDescent="0.25">
      <c r="A14" s="55">
        <v>1</v>
      </c>
      <c r="B14" s="55" t="s">
        <v>91</v>
      </c>
      <c r="C14" s="56">
        <f>3961.75+1500</f>
        <v>5461.75</v>
      </c>
      <c r="D14" s="56">
        <f>C14+D12</f>
        <v>11340.27</v>
      </c>
    </row>
    <row r="15" spans="1:4" x14ac:dyDescent="0.25">
      <c r="A15" s="55"/>
      <c r="B15" s="55"/>
      <c r="C15" s="56"/>
      <c r="D15" s="56"/>
    </row>
    <row r="16" spans="1:4" x14ac:dyDescent="0.25">
      <c r="A16" s="55"/>
      <c r="B16" s="56"/>
      <c r="C16" s="55"/>
      <c r="D16" s="55"/>
    </row>
    <row r="17" spans="1:4" x14ac:dyDescent="0.25">
      <c r="A17" s="55"/>
      <c r="B17" s="55"/>
      <c r="C17" s="55"/>
      <c r="D17" s="56"/>
    </row>
    <row r="18" spans="1:4" x14ac:dyDescent="0.25">
      <c r="A18" s="55"/>
      <c r="B18" s="55"/>
      <c r="C18" s="55"/>
      <c r="D18" s="55"/>
    </row>
    <row r="19" spans="1:4" x14ac:dyDescent="0.25">
      <c r="A19" s="55"/>
      <c r="B19" s="55"/>
      <c r="C19" s="55"/>
      <c r="D19" s="55"/>
    </row>
    <row r="20" spans="1:4" x14ac:dyDescent="0.25">
      <c r="A20" s="55"/>
      <c r="B20" s="55"/>
      <c r="C20" s="55"/>
      <c r="D20" s="56"/>
    </row>
    <row r="21" spans="1:4" x14ac:dyDescent="0.25">
      <c r="A21" s="55"/>
      <c r="B21" s="55"/>
      <c r="C21" s="55"/>
      <c r="D21" s="56"/>
    </row>
    <row r="22" spans="1:4" x14ac:dyDescent="0.25">
      <c r="A22" s="55"/>
      <c r="B22" s="56"/>
      <c r="C22" s="55"/>
      <c r="D22" s="56"/>
    </row>
    <row r="23" spans="1:4" x14ac:dyDescent="0.25">
      <c r="A23" s="55"/>
      <c r="B23" s="56"/>
      <c r="C23" s="55"/>
      <c r="D23" s="56"/>
    </row>
    <row r="24" spans="1:4" x14ac:dyDescent="0.25">
      <c r="A24" s="55"/>
      <c r="B24" s="55"/>
      <c r="C24" s="55"/>
      <c r="D24" s="56"/>
    </row>
    <row r="25" spans="1:4" x14ac:dyDescent="0.25">
      <c r="A25" s="56"/>
      <c r="B25" s="55"/>
      <c r="C25" s="55"/>
      <c r="D25" s="56"/>
    </row>
    <row r="26" spans="1:4" x14ac:dyDescent="0.25">
      <c r="A26" s="55"/>
      <c r="B26" s="55"/>
      <c r="C26" s="55"/>
      <c r="D26" s="55"/>
    </row>
    <row r="27" spans="1:4" x14ac:dyDescent="0.25">
      <c r="A27" s="55"/>
      <c r="B27" s="55"/>
      <c r="C27" s="55"/>
      <c r="D27" s="56"/>
    </row>
    <row r="28" spans="1:4" x14ac:dyDescent="0.25">
      <c r="A28" s="55"/>
      <c r="B28" s="55"/>
      <c r="C28" s="55"/>
      <c r="D28" s="56"/>
    </row>
    <row r="29" spans="1:4" x14ac:dyDescent="0.25">
      <c r="A29" s="55"/>
      <c r="B29" s="55"/>
      <c r="C29" s="55"/>
      <c r="D29" s="56"/>
    </row>
    <row r="30" spans="1:4" x14ac:dyDescent="0.25">
      <c r="A30" s="55"/>
      <c r="B30" s="55"/>
      <c r="C30" s="55"/>
      <c r="D30" s="56"/>
    </row>
    <row r="31" spans="1:4" x14ac:dyDescent="0.25">
      <c r="A31" s="55"/>
      <c r="B31" s="55"/>
      <c r="C31" s="55"/>
      <c r="D31" s="56"/>
    </row>
    <row r="32" spans="1:4" x14ac:dyDescent="0.25">
      <c r="A32" s="55"/>
      <c r="B32" s="55"/>
      <c r="C32" s="55"/>
      <c r="D32" s="56"/>
    </row>
    <row r="33" spans="1:4" x14ac:dyDescent="0.25">
      <c r="A33" s="55"/>
      <c r="B33" s="55"/>
      <c r="C33" s="55"/>
      <c r="D33" s="56"/>
    </row>
    <row r="34" spans="1:4" x14ac:dyDescent="0.25">
      <c r="A34" s="55"/>
      <c r="B34" s="55"/>
      <c r="C34" s="55"/>
      <c r="D34" s="56"/>
    </row>
    <row r="35" spans="1:4" x14ac:dyDescent="0.25">
      <c r="A35" s="55"/>
      <c r="B35" s="56"/>
      <c r="C35" s="55"/>
      <c r="D35" s="56"/>
    </row>
    <row r="36" spans="1:4" x14ac:dyDescent="0.25">
      <c r="A36" s="55"/>
      <c r="B36" s="55"/>
      <c r="C36" s="55"/>
      <c r="D36" s="56"/>
    </row>
    <row r="37" spans="1:4" x14ac:dyDescent="0.25">
      <c r="A37" s="61"/>
      <c r="B37" s="63"/>
      <c r="C37" s="61"/>
      <c r="D37" s="64"/>
    </row>
    <row r="38" spans="1:4" x14ac:dyDescent="0.25">
      <c r="A38" s="61"/>
      <c r="B38" s="62"/>
      <c r="C38" s="61"/>
      <c r="D38" s="64"/>
    </row>
    <row r="39" spans="1:4" x14ac:dyDescent="0.25">
      <c r="A39" s="61"/>
      <c r="B39" s="62"/>
      <c r="C39" s="61"/>
      <c r="D39" s="61"/>
    </row>
    <row r="40" spans="1:4" x14ac:dyDescent="0.25">
      <c r="A40" s="61"/>
      <c r="B40" s="55"/>
      <c r="C40" s="61"/>
      <c r="D40" s="61"/>
    </row>
    <row r="41" spans="1:4" x14ac:dyDescent="0.25">
      <c r="A41" s="61"/>
      <c r="B41" s="55"/>
      <c r="C41" s="61"/>
      <c r="D41" s="61"/>
    </row>
    <row r="42" spans="1:4" x14ac:dyDescent="0.25">
      <c r="A42" s="61"/>
      <c r="B42" s="55"/>
      <c r="C42" s="61"/>
      <c r="D42" s="64"/>
    </row>
    <row r="43" spans="1:4" x14ac:dyDescent="0.25">
      <c r="A43" s="61"/>
      <c r="B43" s="56"/>
      <c r="C43" s="61"/>
      <c r="D43" s="61"/>
    </row>
    <row r="44" spans="1:4" x14ac:dyDescent="0.25">
      <c r="A44" s="61"/>
      <c r="B44" s="55"/>
      <c r="C44" s="61"/>
      <c r="D44" s="61"/>
    </row>
    <row r="45" spans="1:4" x14ac:dyDescent="0.25">
      <c r="A45" s="61"/>
      <c r="B45" s="55"/>
      <c r="C45" s="61"/>
      <c r="D45" s="61"/>
    </row>
    <row r="46" spans="1:4" x14ac:dyDescent="0.25">
      <c r="A46" s="61"/>
      <c r="B46" s="55"/>
      <c r="C46" s="61"/>
      <c r="D46" s="61"/>
    </row>
    <row r="47" spans="1:4" x14ac:dyDescent="0.25">
      <c r="A47" s="61"/>
      <c r="B47" s="63"/>
      <c r="C47" s="61"/>
      <c r="D47" s="64"/>
    </row>
    <row r="48" spans="1:4" x14ac:dyDescent="0.25">
      <c r="A48" s="61"/>
      <c r="B48" s="62"/>
      <c r="C48" s="61"/>
      <c r="D48" s="64"/>
    </row>
    <row r="49" spans="1:4" x14ac:dyDescent="0.25">
      <c r="A49" s="61"/>
      <c r="B49" s="63"/>
      <c r="C49" s="61"/>
      <c r="D49" s="64"/>
    </row>
    <row r="50" spans="1:4" x14ac:dyDescent="0.25">
      <c r="A50" s="61"/>
      <c r="B50" s="63"/>
      <c r="C50" s="61"/>
      <c r="D50" s="64"/>
    </row>
    <row r="51" spans="1:4" x14ac:dyDescent="0.25">
      <c r="A51" s="61"/>
      <c r="B51" s="63"/>
      <c r="C51" s="61"/>
      <c r="D51" s="64"/>
    </row>
    <row r="52" spans="1:4" x14ac:dyDescent="0.25">
      <c r="A52" s="61"/>
      <c r="B52" s="63"/>
      <c r="C52" s="61"/>
      <c r="D52" s="64"/>
    </row>
    <row r="53" spans="1:4" x14ac:dyDescent="0.25">
      <c r="A53" s="61"/>
      <c r="B53" s="63"/>
      <c r="C53" s="61"/>
      <c r="D53" s="64"/>
    </row>
    <row r="54" spans="1:4" x14ac:dyDescent="0.25">
      <c r="A54" s="61"/>
      <c r="B54" s="63"/>
      <c r="C54" s="61"/>
      <c r="D54" s="61"/>
    </row>
    <row r="55" spans="1:4" x14ac:dyDescent="0.25">
      <c r="A55" s="61"/>
      <c r="B55" s="63"/>
      <c r="C55" s="61"/>
      <c r="D55" s="61"/>
    </row>
    <row r="56" spans="1:4" x14ac:dyDescent="0.25">
      <c r="A56" s="61"/>
      <c r="B56" s="62"/>
      <c r="C56" s="64"/>
      <c r="D56" s="64"/>
    </row>
    <row r="57" spans="1:4" x14ac:dyDescent="0.25">
      <c r="A57" s="61"/>
      <c r="B57" s="62"/>
      <c r="C57" s="61"/>
      <c r="D57" s="61"/>
    </row>
    <row r="58" spans="1:4" x14ac:dyDescent="0.25">
      <c r="A58" s="61"/>
      <c r="B58" s="63"/>
      <c r="C58" s="61"/>
      <c r="D58" s="61"/>
    </row>
    <row r="59" spans="1:4" x14ac:dyDescent="0.25">
      <c r="A59" s="15"/>
      <c r="B59" s="32"/>
      <c r="C59" s="14"/>
      <c r="D59" s="14"/>
    </row>
  </sheetData>
  <mergeCells count="2">
    <mergeCell ref="B1:D1"/>
    <mergeCell ref="B3:D3"/>
  </mergeCell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2"/>
  <sheetViews>
    <sheetView workbookViewId="0">
      <selection activeCell="B10" sqref="B10"/>
    </sheetView>
  </sheetViews>
  <sheetFormatPr defaultRowHeight="15" x14ac:dyDescent="0.25"/>
  <cols>
    <col min="1" max="1" width="4" customWidth="1"/>
    <col min="2" max="2" width="48.28515625" customWidth="1"/>
    <col min="4" max="4" width="13.140625" customWidth="1"/>
  </cols>
  <sheetData>
    <row r="1" spans="1:8" ht="21" x14ac:dyDescent="0.35">
      <c r="A1" s="1"/>
      <c r="B1" s="83" t="s">
        <v>62</v>
      </c>
      <c r="C1" s="83"/>
      <c r="D1" s="83"/>
      <c r="E1" s="7"/>
      <c r="F1" s="7"/>
      <c r="G1" s="7"/>
      <c r="H1" s="7"/>
    </row>
    <row r="2" spans="1:8" ht="21.6" customHeight="1" x14ac:dyDescent="0.25">
      <c r="A2" s="6"/>
      <c r="B2" s="85" t="s">
        <v>59</v>
      </c>
      <c r="C2" s="85"/>
      <c r="D2" s="85"/>
      <c r="E2" s="1"/>
      <c r="F2" s="1"/>
      <c r="G2" s="1"/>
      <c r="H2" s="1"/>
    </row>
    <row r="3" spans="1:8" ht="17.25" customHeight="1" x14ac:dyDescent="0.25">
      <c r="A3" s="6"/>
      <c r="B3" s="83" t="s">
        <v>35</v>
      </c>
      <c r="C3" s="83"/>
      <c r="D3" s="83"/>
      <c r="E3" s="1"/>
      <c r="F3" s="1"/>
      <c r="G3" s="1"/>
      <c r="H3" s="1"/>
    </row>
    <row r="4" spans="1:8" x14ac:dyDescent="0.25">
      <c r="A4" s="59"/>
      <c r="B4" s="79" t="s">
        <v>0</v>
      </c>
      <c r="C4" s="59" t="s">
        <v>1</v>
      </c>
      <c r="D4" s="59" t="s">
        <v>26</v>
      </c>
      <c r="E4" s="1"/>
      <c r="F4" s="1"/>
      <c r="G4" s="1"/>
      <c r="H4" s="1"/>
    </row>
    <row r="5" spans="1:8" x14ac:dyDescent="0.25">
      <c r="A5" s="60"/>
      <c r="B5" s="56" t="s">
        <v>7</v>
      </c>
      <c r="C5" s="60"/>
      <c r="D5" s="60"/>
      <c r="E5" s="1"/>
      <c r="F5" s="1"/>
      <c r="G5" s="1"/>
      <c r="H5" s="1"/>
    </row>
    <row r="6" spans="1:8" x14ac:dyDescent="0.25">
      <c r="A6" s="55">
        <v>1</v>
      </c>
      <c r="B6" s="55" t="s">
        <v>77</v>
      </c>
      <c r="C6" s="65">
        <v>16962</v>
      </c>
      <c r="D6" s="56">
        <f>C6</f>
        <v>16962</v>
      </c>
    </row>
    <row r="7" spans="1:8" x14ac:dyDescent="0.25">
      <c r="A7" s="61"/>
      <c r="B7" s="64" t="s">
        <v>14</v>
      </c>
      <c r="C7" s="70"/>
      <c r="D7" s="64"/>
    </row>
    <row r="8" spans="1:8" x14ac:dyDescent="0.25">
      <c r="A8" s="61">
        <v>1</v>
      </c>
      <c r="B8" s="55" t="s">
        <v>92</v>
      </c>
      <c r="C8" s="70">
        <v>3200</v>
      </c>
      <c r="D8" s="71">
        <f>C8+D6</f>
        <v>20162</v>
      </c>
    </row>
    <row r="9" spans="1:8" x14ac:dyDescent="0.25">
      <c r="A9" s="72"/>
      <c r="B9" s="73" t="s">
        <v>15</v>
      </c>
      <c r="C9" s="64"/>
      <c r="D9" s="64"/>
    </row>
    <row r="10" spans="1:8" x14ac:dyDescent="0.25">
      <c r="A10" s="74">
        <v>1</v>
      </c>
      <c r="B10" s="75" t="s">
        <v>94</v>
      </c>
      <c r="C10" s="76">
        <v>89995</v>
      </c>
      <c r="D10" s="77">
        <f>C10+D8</f>
        <v>110157</v>
      </c>
    </row>
    <row r="11" spans="1:8" x14ac:dyDescent="0.25">
      <c r="A11" s="61"/>
      <c r="B11" s="55"/>
      <c r="C11" s="61"/>
      <c r="D11" s="61"/>
    </row>
    <row r="12" spans="1:8" x14ac:dyDescent="0.25">
      <c r="A12" s="61"/>
      <c r="B12" s="61"/>
      <c r="C12" s="61"/>
      <c r="D12" s="61"/>
    </row>
    <row r="13" spans="1:8" x14ac:dyDescent="0.25">
      <c r="A13" s="61"/>
      <c r="B13" s="61"/>
      <c r="C13" s="61"/>
      <c r="D13" s="64"/>
    </row>
    <row r="14" spans="1:8" x14ac:dyDescent="0.25">
      <c r="A14" s="61"/>
      <c r="B14" s="64"/>
      <c r="C14" s="64"/>
      <c r="D14" s="64"/>
    </row>
    <row r="15" spans="1:8" x14ac:dyDescent="0.25">
      <c r="A15" s="61"/>
      <c r="B15" s="61"/>
      <c r="C15" s="61"/>
      <c r="D15" s="64"/>
    </row>
    <row r="16" spans="1:8" x14ac:dyDescent="0.25">
      <c r="A16" s="61"/>
      <c r="B16" s="57"/>
      <c r="C16" s="61"/>
      <c r="D16" s="61"/>
    </row>
    <row r="17" spans="1:4" x14ac:dyDescent="0.25">
      <c r="A17" s="61"/>
      <c r="B17" s="61"/>
      <c r="C17" s="61"/>
      <c r="D17" s="61"/>
    </row>
    <row r="18" spans="1:4" x14ac:dyDescent="0.25">
      <c r="A18" s="61"/>
      <c r="B18" s="61"/>
      <c r="C18" s="61"/>
      <c r="D18" s="64"/>
    </row>
    <row r="19" spans="1:4" x14ac:dyDescent="0.25">
      <c r="A19" s="61"/>
      <c r="B19" s="61"/>
      <c r="C19" s="61"/>
      <c r="D19" s="61"/>
    </row>
    <row r="20" spans="1:4" x14ac:dyDescent="0.25">
      <c r="A20" s="61"/>
      <c r="B20" s="63"/>
      <c r="C20" s="61"/>
      <c r="D20" s="64"/>
    </row>
    <row r="21" spans="1:4" x14ac:dyDescent="0.25">
      <c r="A21" s="61"/>
      <c r="B21" s="55"/>
      <c r="C21" s="61"/>
      <c r="D21" s="61"/>
    </row>
    <row r="22" spans="1:4" x14ac:dyDescent="0.25">
      <c r="A22" s="61"/>
      <c r="B22" s="64"/>
      <c r="C22" s="64"/>
      <c r="D22" s="64"/>
    </row>
    <row r="23" spans="1:4" x14ac:dyDescent="0.25">
      <c r="A23" s="61"/>
      <c r="B23" s="78"/>
      <c r="C23" s="61"/>
      <c r="D23" s="61"/>
    </row>
    <row r="24" spans="1:4" x14ac:dyDescent="0.25">
      <c r="A24" s="61"/>
      <c r="B24" s="63"/>
      <c r="C24" s="61"/>
      <c r="D24" s="61"/>
    </row>
    <row r="25" spans="1:4" x14ac:dyDescent="0.25">
      <c r="A25" s="61"/>
      <c r="B25" s="55"/>
      <c r="C25" s="61"/>
      <c r="D25" s="64"/>
    </row>
    <row r="26" spans="1:4" x14ac:dyDescent="0.25">
      <c r="A26" s="61"/>
      <c r="B26" s="78"/>
      <c r="C26" s="64"/>
      <c r="D26" s="64"/>
    </row>
    <row r="27" spans="1:4" x14ac:dyDescent="0.25">
      <c r="A27" s="61"/>
      <c r="B27" s="80"/>
      <c r="C27" s="61"/>
      <c r="D27" s="61"/>
    </row>
    <row r="28" spans="1:4" x14ac:dyDescent="0.25">
      <c r="A28" s="61"/>
      <c r="B28" s="78"/>
      <c r="C28" s="64"/>
      <c r="D28" s="64"/>
    </row>
    <row r="29" spans="1:4" x14ac:dyDescent="0.25">
      <c r="A29" s="61"/>
      <c r="B29" s="78"/>
      <c r="C29" s="61"/>
      <c r="D29" s="61"/>
    </row>
    <row r="30" spans="1:4" x14ac:dyDescent="0.25">
      <c r="A30" s="61"/>
      <c r="B30" s="80"/>
      <c r="C30" s="61"/>
      <c r="D30" s="61"/>
    </row>
    <row r="31" spans="1:4" x14ac:dyDescent="0.25">
      <c r="A31" s="61"/>
      <c r="B31" s="78"/>
      <c r="C31" s="64"/>
      <c r="D31" s="64"/>
    </row>
    <row r="32" spans="1:4" x14ac:dyDescent="0.25">
      <c r="A32" s="58"/>
      <c r="B32" s="58"/>
      <c r="C32" s="58"/>
      <c r="D32" s="58"/>
    </row>
  </sheetData>
  <mergeCells count="3">
    <mergeCell ref="B2:D2"/>
    <mergeCell ref="B3:D3"/>
    <mergeCell ref="B1:D1"/>
  </mergeCells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6"/>
  <sheetViews>
    <sheetView workbookViewId="0">
      <selection activeCell="B2" sqref="B2:D2"/>
    </sheetView>
  </sheetViews>
  <sheetFormatPr defaultRowHeight="15" x14ac:dyDescent="0.25"/>
  <cols>
    <col min="1" max="1" width="5.140625" customWidth="1"/>
    <col min="2" max="2" width="45.28515625" customWidth="1"/>
  </cols>
  <sheetData>
    <row r="1" spans="1:4" ht="15.75" x14ac:dyDescent="0.25">
      <c r="A1" s="1"/>
      <c r="B1" s="83" t="s">
        <v>62</v>
      </c>
      <c r="C1" s="83"/>
      <c r="D1" s="83"/>
    </row>
    <row r="2" spans="1:4" ht="15.75" x14ac:dyDescent="0.25">
      <c r="A2" s="6"/>
      <c r="B2" s="85" t="s">
        <v>59</v>
      </c>
      <c r="C2" s="85"/>
      <c r="D2" s="85"/>
    </row>
    <row r="3" spans="1:4" ht="15.75" x14ac:dyDescent="0.25">
      <c r="A3" s="6"/>
      <c r="B3" s="83" t="s">
        <v>37</v>
      </c>
      <c r="C3" s="83"/>
      <c r="D3" s="83"/>
    </row>
    <row r="4" spans="1:4" ht="26.25" x14ac:dyDescent="0.25">
      <c r="A4" s="8"/>
      <c r="B4" s="9" t="s">
        <v>0</v>
      </c>
      <c r="C4" s="8" t="s">
        <v>1</v>
      </c>
      <c r="D4" s="8" t="s">
        <v>26</v>
      </c>
    </row>
    <row r="5" spans="1:4" x14ac:dyDescent="0.25">
      <c r="A5" s="10"/>
      <c r="B5" s="3"/>
      <c r="C5" s="10"/>
      <c r="D5" s="10"/>
    </row>
    <row r="6" spans="1:4" x14ac:dyDescent="0.25">
      <c r="A6" s="10"/>
      <c r="B6" s="39"/>
      <c r="C6" s="44"/>
      <c r="D6" s="10"/>
    </row>
    <row r="7" spans="1:4" x14ac:dyDescent="0.25">
      <c r="A7" s="10"/>
      <c r="B7" s="13"/>
      <c r="C7" s="44"/>
      <c r="D7" s="10"/>
    </row>
    <row r="8" spans="1:4" x14ac:dyDescent="0.25">
      <c r="A8" s="10"/>
      <c r="B8" s="13"/>
      <c r="C8" s="44"/>
      <c r="D8" s="10"/>
    </row>
    <row r="9" spans="1:4" x14ac:dyDescent="0.25">
      <c r="A9" s="3"/>
      <c r="B9" s="3"/>
      <c r="C9" s="21"/>
      <c r="D9" s="3"/>
    </row>
    <row r="10" spans="1:4" x14ac:dyDescent="0.25">
      <c r="A10" s="3"/>
      <c r="B10" s="3"/>
      <c r="C10" s="21"/>
      <c r="D10" s="3"/>
    </row>
    <row r="11" spans="1:4" x14ac:dyDescent="0.25">
      <c r="A11" s="3"/>
      <c r="B11" s="13"/>
      <c r="C11" s="21"/>
      <c r="D11" s="3"/>
    </row>
    <row r="12" spans="1:4" x14ac:dyDescent="0.25">
      <c r="A12" s="14"/>
      <c r="B12" s="14"/>
      <c r="C12" s="22"/>
      <c r="D12" s="14"/>
    </row>
    <row r="13" spans="1:4" x14ac:dyDescent="0.25">
      <c r="A13" s="15"/>
      <c r="B13" s="39"/>
      <c r="C13" s="18"/>
      <c r="D13" s="19"/>
    </row>
    <row r="14" spans="1:4" x14ac:dyDescent="0.25">
      <c r="A14" s="40"/>
      <c r="B14" s="41"/>
      <c r="C14" s="14"/>
      <c r="D14" s="14"/>
    </row>
    <row r="15" spans="1:4" x14ac:dyDescent="0.25">
      <c r="A15" s="16"/>
      <c r="B15" s="23"/>
      <c r="C15" s="17"/>
      <c r="D15" s="20"/>
    </row>
    <row r="16" spans="1:4" x14ac:dyDescent="0.25">
      <c r="A16" s="15"/>
      <c r="B16" s="13"/>
      <c r="C16" s="15"/>
      <c r="D16" s="15"/>
    </row>
    <row r="17" spans="1:4" x14ac:dyDescent="0.25">
      <c r="A17" s="15"/>
      <c r="B17" s="15"/>
      <c r="C17" s="15"/>
      <c r="D17" s="15"/>
    </row>
    <row r="18" spans="1:4" x14ac:dyDescent="0.25">
      <c r="A18" s="15"/>
      <c r="B18" s="15"/>
      <c r="C18" s="15"/>
      <c r="D18" s="15"/>
    </row>
    <row r="19" spans="1:4" x14ac:dyDescent="0.25">
      <c r="A19" s="15"/>
      <c r="B19" s="14"/>
      <c r="C19" s="14"/>
      <c r="D19" s="14"/>
    </row>
    <row r="20" spans="1:4" x14ac:dyDescent="0.25">
      <c r="A20" s="15"/>
      <c r="B20" s="14"/>
      <c r="C20" s="15"/>
      <c r="D20" s="15"/>
    </row>
    <row r="21" spans="1:4" x14ac:dyDescent="0.25">
      <c r="A21" s="15"/>
      <c r="B21" s="43"/>
      <c r="C21" s="15"/>
      <c r="D21" s="15"/>
    </row>
    <row r="22" spans="1:4" x14ac:dyDescent="0.25">
      <c r="A22" s="15"/>
      <c r="B22" s="15"/>
      <c r="C22" s="15"/>
      <c r="D22" s="15"/>
    </row>
    <row r="23" spans="1:4" x14ac:dyDescent="0.25">
      <c r="A23" s="15"/>
      <c r="B23" s="14"/>
      <c r="C23" s="14"/>
      <c r="D23" s="14"/>
    </row>
    <row r="24" spans="1:4" x14ac:dyDescent="0.25">
      <c r="A24" s="15"/>
      <c r="B24" s="14"/>
      <c r="C24" s="15"/>
      <c r="D24" s="15"/>
    </row>
    <row r="25" spans="1:4" x14ac:dyDescent="0.25">
      <c r="A25" s="15"/>
      <c r="B25" s="24"/>
      <c r="C25" s="15"/>
      <c r="D25" s="15"/>
    </row>
    <row r="26" spans="1:4" x14ac:dyDescent="0.25">
      <c r="A26" s="15"/>
      <c r="B26" s="13"/>
      <c r="C26" s="15"/>
      <c r="D26" s="15"/>
    </row>
    <row r="27" spans="1:4" x14ac:dyDescent="0.25">
      <c r="A27" s="15"/>
      <c r="B27" s="14"/>
      <c r="C27" s="14"/>
      <c r="D27" s="14"/>
    </row>
    <row r="28" spans="1:4" x14ac:dyDescent="0.25">
      <c r="A28" s="15"/>
      <c r="B28" s="25"/>
      <c r="C28" s="15"/>
      <c r="D28" s="15"/>
    </row>
    <row r="29" spans="1:4" x14ac:dyDescent="0.25">
      <c r="A29" s="15"/>
      <c r="B29" s="24"/>
      <c r="C29" s="15"/>
      <c r="D29" s="15"/>
    </row>
    <row r="30" spans="1:4" x14ac:dyDescent="0.25">
      <c r="A30" s="15"/>
      <c r="B30" s="39"/>
      <c r="C30" s="42"/>
      <c r="D30" s="14"/>
    </row>
    <row r="31" spans="1:4" x14ac:dyDescent="0.25">
      <c r="A31" s="15"/>
      <c r="B31" s="25"/>
      <c r="C31" s="14"/>
      <c r="D31" s="14"/>
    </row>
    <row r="32" spans="1:4" x14ac:dyDescent="0.25">
      <c r="A32" s="15"/>
      <c r="B32" s="26"/>
      <c r="C32" s="15"/>
      <c r="D32" s="15"/>
    </row>
    <row r="33" spans="1:4" x14ac:dyDescent="0.25">
      <c r="A33" s="15"/>
      <c r="B33" s="25"/>
      <c r="C33" s="14"/>
      <c r="D33" s="14"/>
    </row>
    <row r="34" spans="1:4" x14ac:dyDescent="0.25">
      <c r="A34" s="15"/>
      <c r="B34" s="25"/>
      <c r="C34" s="15"/>
      <c r="D34" s="15"/>
    </row>
    <row r="35" spans="1:4" x14ac:dyDescent="0.25">
      <c r="A35" s="15"/>
      <c r="B35" s="33"/>
      <c r="C35" s="15"/>
      <c r="D35" s="15"/>
    </row>
    <row r="36" spans="1:4" x14ac:dyDescent="0.25">
      <c r="A36" s="15"/>
      <c r="B36" s="25"/>
      <c r="C36" s="14"/>
      <c r="D36" s="14"/>
    </row>
  </sheetData>
  <mergeCells count="3">
    <mergeCell ref="B1:D1"/>
    <mergeCell ref="B2:D2"/>
    <mergeCell ref="B3:D3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8"/>
  <sheetViews>
    <sheetView workbookViewId="0">
      <selection activeCell="B2" sqref="B2:D2"/>
    </sheetView>
  </sheetViews>
  <sheetFormatPr defaultRowHeight="15" x14ac:dyDescent="0.25"/>
  <cols>
    <col min="1" max="1" width="3.7109375" customWidth="1"/>
    <col min="2" max="2" width="49.42578125" customWidth="1"/>
    <col min="3" max="3" width="9.5703125" bestFit="1" customWidth="1"/>
    <col min="4" max="4" width="12.7109375" customWidth="1"/>
  </cols>
  <sheetData>
    <row r="1" spans="1:8" ht="21" x14ac:dyDescent="0.35">
      <c r="A1" s="1"/>
      <c r="B1" s="83" t="s">
        <v>67</v>
      </c>
      <c r="C1" s="83"/>
      <c r="D1" s="83"/>
      <c r="E1" s="7"/>
      <c r="F1" s="7"/>
      <c r="G1" s="7"/>
      <c r="H1" s="7"/>
    </row>
    <row r="2" spans="1:8" ht="15.75" x14ac:dyDescent="0.25">
      <c r="A2" s="6"/>
      <c r="B2" s="85" t="s">
        <v>59</v>
      </c>
      <c r="C2" s="85"/>
      <c r="D2" s="85"/>
      <c r="E2" s="1"/>
      <c r="F2" s="1"/>
      <c r="G2" s="1"/>
      <c r="H2" s="1"/>
    </row>
    <row r="3" spans="1:8" ht="15.75" x14ac:dyDescent="0.25">
      <c r="A3" s="6"/>
      <c r="B3" s="83" t="s">
        <v>36</v>
      </c>
      <c r="C3" s="83"/>
      <c r="D3" s="83"/>
      <c r="E3" s="1"/>
      <c r="F3" s="1"/>
      <c r="G3" s="1"/>
      <c r="H3" s="1"/>
    </row>
    <row r="4" spans="1:8" x14ac:dyDescent="0.25">
      <c r="A4" s="8"/>
      <c r="B4" s="9" t="s">
        <v>0</v>
      </c>
      <c r="C4" s="8" t="s">
        <v>1</v>
      </c>
      <c r="D4" s="9" t="s">
        <v>26</v>
      </c>
      <c r="E4" s="1"/>
      <c r="F4" s="1"/>
      <c r="G4" s="1"/>
      <c r="H4" s="1"/>
    </row>
    <row r="5" spans="1:8" ht="15.75" x14ac:dyDescent="0.25">
      <c r="A5" s="59"/>
      <c r="B5" s="66"/>
      <c r="C5" s="60"/>
      <c r="D5" s="59"/>
      <c r="E5" s="1"/>
      <c r="F5" s="1"/>
      <c r="G5" s="1"/>
      <c r="H5" s="1"/>
    </row>
    <row r="6" spans="1:8" s="1" customFormat="1" x14ac:dyDescent="0.25">
      <c r="A6" s="55"/>
      <c r="B6" s="55"/>
      <c r="C6" s="55"/>
      <c r="D6" s="56"/>
    </row>
    <row r="7" spans="1:8" s="1" customFormat="1" x14ac:dyDescent="0.25">
      <c r="A7" s="55"/>
      <c r="B7" s="55"/>
      <c r="C7" s="55"/>
      <c r="D7" s="67"/>
    </row>
    <row r="8" spans="1:8" s="5" customFormat="1" x14ac:dyDescent="0.25">
      <c r="A8" s="64"/>
      <c r="B8" s="64"/>
      <c r="C8" s="68"/>
      <c r="D8" s="68"/>
    </row>
    <row r="9" spans="1:8" x14ac:dyDescent="0.25">
      <c r="A9" s="61"/>
      <c r="B9" s="56"/>
      <c r="C9" s="61"/>
      <c r="D9" s="69"/>
    </row>
    <row r="10" spans="1:8" x14ac:dyDescent="0.25">
      <c r="A10" s="61"/>
      <c r="B10" s="55"/>
      <c r="C10" s="61"/>
      <c r="D10" s="68"/>
    </row>
    <row r="11" spans="1:8" s="5" customFormat="1" x14ac:dyDescent="0.25">
      <c r="A11" s="61"/>
      <c r="B11" s="56"/>
      <c r="C11" s="61"/>
      <c r="D11" s="68"/>
    </row>
    <row r="12" spans="1:8" x14ac:dyDescent="0.25">
      <c r="A12" s="61"/>
      <c r="B12" s="55"/>
      <c r="C12" s="61"/>
      <c r="D12" s="68"/>
    </row>
    <row r="13" spans="1:8" x14ac:dyDescent="0.25">
      <c r="A13" s="64"/>
      <c r="B13" s="56"/>
      <c r="C13" s="64"/>
      <c r="D13" s="68"/>
    </row>
    <row r="14" spans="1:8" x14ac:dyDescent="0.25">
      <c r="A14" s="64"/>
      <c r="B14" s="56"/>
      <c r="C14" s="64"/>
      <c r="D14" s="64"/>
    </row>
    <row r="15" spans="1:8" x14ac:dyDescent="0.25">
      <c r="A15" s="61"/>
      <c r="B15" s="55"/>
      <c r="C15" s="61"/>
      <c r="D15" s="61"/>
    </row>
    <row r="16" spans="1:8" x14ac:dyDescent="0.25">
      <c r="A16" s="61"/>
      <c r="B16" s="56"/>
      <c r="C16" s="64"/>
      <c r="D16" s="64"/>
    </row>
    <row r="17" spans="1:4" x14ac:dyDescent="0.25">
      <c r="A17" s="61"/>
      <c r="B17" s="56"/>
      <c r="C17" s="61"/>
      <c r="D17" s="61"/>
    </row>
    <row r="18" spans="1:4" x14ac:dyDescent="0.25">
      <c r="A18" s="61"/>
      <c r="B18" s="55"/>
      <c r="C18" s="61"/>
      <c r="D18" s="61"/>
    </row>
    <row r="19" spans="1:4" x14ac:dyDescent="0.25">
      <c r="A19" s="61"/>
      <c r="B19" s="56"/>
      <c r="C19" s="64"/>
      <c r="D19" s="64"/>
    </row>
    <row r="20" spans="1:4" x14ac:dyDescent="0.25">
      <c r="A20" s="61"/>
      <c r="B20" s="56"/>
      <c r="C20" s="64"/>
      <c r="D20" s="64"/>
    </row>
    <row r="21" spans="1:4" x14ac:dyDescent="0.25">
      <c r="A21" s="61"/>
      <c r="B21" s="55"/>
      <c r="C21" s="61"/>
      <c r="D21" s="61"/>
    </row>
    <row r="22" spans="1:4" x14ac:dyDescent="0.25">
      <c r="A22" s="61"/>
      <c r="B22" s="55"/>
      <c r="C22" s="61"/>
      <c r="D22" s="61"/>
    </row>
    <row r="23" spans="1:4" x14ac:dyDescent="0.25">
      <c r="A23" s="61"/>
      <c r="B23" s="56"/>
      <c r="C23" s="64"/>
      <c r="D23" s="64"/>
    </row>
    <row r="24" spans="1:4" x14ac:dyDescent="0.25">
      <c r="A24" s="61"/>
      <c r="B24" s="62"/>
      <c r="C24" s="61"/>
      <c r="D24" s="61"/>
    </row>
    <row r="25" spans="1:4" x14ac:dyDescent="0.25">
      <c r="A25" s="61"/>
      <c r="B25" s="63"/>
      <c r="C25" s="61"/>
      <c r="D25" s="61"/>
    </row>
    <row r="26" spans="1:4" x14ac:dyDescent="0.25">
      <c r="A26" s="61"/>
      <c r="B26" s="62"/>
      <c r="C26" s="64"/>
      <c r="D26" s="64"/>
    </row>
    <row r="27" spans="1:4" x14ac:dyDescent="0.25">
      <c r="A27" s="61"/>
      <c r="B27" s="62"/>
      <c r="C27" s="61"/>
      <c r="D27" s="61"/>
    </row>
    <row r="28" spans="1:4" x14ac:dyDescent="0.25">
      <c r="A28" s="61"/>
      <c r="B28" s="63"/>
      <c r="C28" s="61"/>
      <c r="D28" s="61"/>
    </row>
    <row r="29" spans="1:4" x14ac:dyDescent="0.25">
      <c r="A29" s="61"/>
      <c r="B29" s="62"/>
      <c r="C29" s="64"/>
      <c r="D29" s="64"/>
    </row>
    <row r="30" spans="1:4" x14ac:dyDescent="0.25">
      <c r="A30" s="61"/>
      <c r="B30" s="62"/>
      <c r="C30" s="61"/>
      <c r="D30" s="61"/>
    </row>
    <row r="31" spans="1:4" x14ac:dyDescent="0.25">
      <c r="A31" s="61"/>
      <c r="B31" s="63"/>
      <c r="C31" s="61"/>
      <c r="D31" s="64"/>
    </row>
    <row r="32" spans="1:4" x14ac:dyDescent="0.25">
      <c r="A32" s="61"/>
      <c r="B32" s="62"/>
      <c r="C32" s="64"/>
      <c r="D32" s="64"/>
    </row>
    <row r="33" spans="1:4" x14ac:dyDescent="0.25">
      <c r="A33" s="61"/>
      <c r="B33" s="63"/>
      <c r="C33" s="61"/>
      <c r="D33" s="61"/>
    </row>
    <row r="34" spans="1:4" x14ac:dyDescent="0.25">
      <c r="A34" s="61"/>
      <c r="B34" s="62"/>
      <c r="C34" s="64"/>
      <c r="D34" s="64"/>
    </row>
    <row r="35" spans="1:4" x14ac:dyDescent="0.25">
      <c r="A35" s="58"/>
      <c r="B35" s="58"/>
      <c r="C35" s="58"/>
      <c r="D35" s="58"/>
    </row>
    <row r="36" spans="1:4" x14ac:dyDescent="0.25">
      <c r="A36" s="58"/>
      <c r="B36" s="58"/>
      <c r="C36" s="58"/>
      <c r="D36" s="58"/>
    </row>
    <row r="37" spans="1:4" x14ac:dyDescent="0.25">
      <c r="A37" s="58"/>
      <c r="B37" s="58"/>
      <c r="C37" s="58"/>
      <c r="D37" s="58"/>
    </row>
    <row r="38" spans="1:4" x14ac:dyDescent="0.25">
      <c r="A38" s="58"/>
      <c r="B38" s="58"/>
      <c r="C38" s="58"/>
      <c r="D38" s="58"/>
    </row>
  </sheetData>
  <mergeCells count="3">
    <mergeCell ref="B2:D2"/>
    <mergeCell ref="B3:D3"/>
    <mergeCell ref="B1:D1"/>
  </mergeCells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28"/>
  <sheetViews>
    <sheetView tabSelected="1" view="pageBreakPreview" topLeftCell="A4" zoomScale="60" zoomScaleNormal="65" workbookViewId="0">
      <selection activeCell="E12" sqref="D12:E12"/>
    </sheetView>
  </sheetViews>
  <sheetFormatPr defaultRowHeight="15" x14ac:dyDescent="0.25"/>
  <cols>
    <col min="1" max="1" width="28.5703125" style="1" customWidth="1"/>
    <col min="2" max="2" width="15" customWidth="1"/>
    <col min="3" max="3" width="17.140625" customWidth="1"/>
    <col min="4" max="4" width="18.7109375" customWidth="1"/>
    <col min="5" max="5" width="16.140625" customWidth="1"/>
    <col min="6" max="6" width="15.7109375" customWidth="1"/>
    <col min="7" max="7" width="16.140625" customWidth="1"/>
    <col min="8" max="8" width="15.28515625" customWidth="1"/>
    <col min="9" max="9" width="17.42578125" customWidth="1"/>
    <col min="10" max="10" width="15.140625" customWidth="1"/>
    <col min="11" max="13" width="15.28515625" customWidth="1"/>
    <col min="14" max="14" width="19.28515625" customWidth="1"/>
  </cols>
  <sheetData>
    <row r="1" spans="1:14" ht="21" x14ac:dyDescent="0.35">
      <c r="A1" s="86" t="s">
        <v>61</v>
      </c>
      <c r="B1" s="86"/>
      <c r="C1" s="86"/>
      <c r="D1" s="86"/>
      <c r="E1" s="86"/>
      <c r="F1" s="86"/>
      <c r="G1" s="86"/>
      <c r="H1" s="86"/>
      <c r="I1" s="86"/>
      <c r="J1" s="86"/>
      <c r="K1" s="86"/>
      <c r="L1" s="86"/>
      <c r="M1" s="86"/>
      <c r="N1" s="86"/>
    </row>
    <row r="2" spans="1:14" ht="15.75" x14ac:dyDescent="0.25">
      <c r="A2" s="2" t="s">
        <v>59</v>
      </c>
      <c r="B2" s="27"/>
      <c r="C2" s="27"/>
      <c r="D2" s="27"/>
      <c r="E2" s="27"/>
      <c r="F2" s="27"/>
      <c r="G2" s="27"/>
      <c r="H2" s="27"/>
      <c r="I2" s="27"/>
      <c r="J2" s="27"/>
      <c r="K2" s="27"/>
      <c r="L2" s="27"/>
      <c r="M2" s="27"/>
      <c r="N2" s="27"/>
    </row>
    <row r="3" spans="1:14" s="12" customFormat="1" ht="20.25" customHeight="1" x14ac:dyDescent="0.25">
      <c r="A3" s="9"/>
      <c r="B3" s="34" t="s">
        <v>2</v>
      </c>
      <c r="C3" s="34" t="s">
        <v>5</v>
      </c>
      <c r="D3" s="34" t="s">
        <v>3</v>
      </c>
      <c r="E3" s="34" t="s">
        <v>7</v>
      </c>
      <c r="F3" s="34" t="s">
        <v>8</v>
      </c>
      <c r="G3" s="34" t="s">
        <v>9</v>
      </c>
      <c r="H3" s="34" t="s">
        <v>10</v>
      </c>
      <c r="I3" s="34" t="s">
        <v>11</v>
      </c>
      <c r="J3" s="34" t="s">
        <v>12</v>
      </c>
      <c r="K3" s="34" t="s">
        <v>13</v>
      </c>
      <c r="L3" s="34" t="s">
        <v>14</v>
      </c>
      <c r="M3" s="34" t="s">
        <v>15</v>
      </c>
      <c r="N3" s="28" t="s">
        <v>16</v>
      </c>
    </row>
    <row r="4" spans="1:14" ht="39.75" customHeight="1" x14ac:dyDescent="0.35">
      <c r="A4" s="35" t="s">
        <v>28</v>
      </c>
      <c r="B4" s="29">
        <f>B5+B6+B8</f>
        <v>12489.130000000001</v>
      </c>
      <c r="C4" s="29">
        <f t="shared" ref="C4:N4" si="0">C5+C6+C8</f>
        <v>15114.130000000001</v>
      </c>
      <c r="D4" s="29">
        <f t="shared" si="0"/>
        <v>13734.130000000001</v>
      </c>
      <c r="E4" s="29">
        <f>E5+E6+E7+E8</f>
        <v>11484.130000000001</v>
      </c>
      <c r="F4" s="29">
        <f t="shared" si="0"/>
        <v>11484.130000000001</v>
      </c>
      <c r="G4" s="29">
        <f t="shared" si="0"/>
        <v>11484.130000000001</v>
      </c>
      <c r="H4" s="29">
        <f t="shared" si="0"/>
        <v>11484.130000000001</v>
      </c>
      <c r="I4" s="29">
        <f t="shared" si="0"/>
        <v>11484.130000000001</v>
      </c>
      <c r="J4" s="29">
        <f t="shared" si="0"/>
        <v>11484.130000000001</v>
      </c>
      <c r="K4" s="29">
        <f t="shared" si="0"/>
        <v>11484.130000000001</v>
      </c>
      <c r="L4" s="29">
        <f t="shared" si="0"/>
        <v>14184.130000000001</v>
      </c>
      <c r="M4" s="29">
        <f t="shared" si="0"/>
        <v>12078.130000000001</v>
      </c>
      <c r="N4" s="29">
        <f t="shared" si="0"/>
        <v>147988.56</v>
      </c>
    </row>
    <row r="5" spans="1:14" ht="39" customHeight="1" x14ac:dyDescent="0.35">
      <c r="A5" s="35" t="s">
        <v>17</v>
      </c>
      <c r="B5" s="30">
        <v>7953</v>
      </c>
      <c r="C5" s="30">
        <v>7953</v>
      </c>
      <c r="D5" s="30">
        <v>7953</v>
      </c>
      <c r="E5" s="30">
        <v>7953</v>
      </c>
      <c r="F5" s="30">
        <v>7953</v>
      </c>
      <c r="G5" s="30">
        <v>7953</v>
      </c>
      <c r="H5" s="30">
        <v>7953</v>
      </c>
      <c r="I5" s="30">
        <v>7953</v>
      </c>
      <c r="J5" s="30">
        <v>7953</v>
      </c>
      <c r="K5" s="30">
        <v>7953</v>
      </c>
      <c r="L5" s="30">
        <v>7953</v>
      </c>
      <c r="M5" s="30">
        <v>7953</v>
      </c>
      <c r="N5" s="30">
        <f t="shared" ref="N5:N24" si="1">SUM(B5:M5)</f>
        <v>95436</v>
      </c>
    </row>
    <row r="6" spans="1:14" ht="44.25" customHeight="1" x14ac:dyDescent="0.35">
      <c r="A6" s="35" t="s">
        <v>39</v>
      </c>
      <c r="B6" s="30">
        <v>3531.13</v>
      </c>
      <c r="C6" s="30">
        <v>3531.13</v>
      </c>
      <c r="D6" s="30">
        <v>3531.13</v>
      </c>
      <c r="E6" s="30">
        <v>3531.13</v>
      </c>
      <c r="F6" s="30">
        <v>3531.13</v>
      </c>
      <c r="G6" s="30">
        <v>3531.13</v>
      </c>
      <c r="H6" s="30">
        <v>3531.13</v>
      </c>
      <c r="I6" s="30">
        <v>3531.13</v>
      </c>
      <c r="J6" s="30">
        <v>3531.13</v>
      </c>
      <c r="K6" s="30">
        <v>3531.13</v>
      </c>
      <c r="L6" s="30">
        <v>3531.13</v>
      </c>
      <c r="M6" s="30">
        <v>3531.13</v>
      </c>
      <c r="N6" s="30">
        <f>SUM(B6:M6)</f>
        <v>42373.56</v>
      </c>
    </row>
    <row r="7" spans="1:14" ht="44.25" customHeight="1" x14ac:dyDescent="0.35">
      <c r="A7" s="35" t="s">
        <v>60</v>
      </c>
      <c r="B7" s="30"/>
      <c r="C7" s="30"/>
      <c r="D7" s="30"/>
      <c r="E7" s="30"/>
      <c r="F7" s="30"/>
      <c r="G7" s="30"/>
      <c r="H7" s="30"/>
      <c r="I7" s="30"/>
      <c r="J7" s="30"/>
      <c r="K7" s="30"/>
      <c r="L7" s="30"/>
      <c r="M7" s="30"/>
      <c r="N7" s="30"/>
    </row>
    <row r="8" spans="1:14" ht="44.25" customHeight="1" x14ac:dyDescent="0.35">
      <c r="A8" s="35" t="s">
        <v>32</v>
      </c>
      <c r="B8" s="30">
        <v>1005</v>
      </c>
      <c r="C8" s="30">
        <v>3630</v>
      </c>
      <c r="D8" s="30">
        <v>2250</v>
      </c>
      <c r="E8" s="30"/>
      <c r="F8" s="30"/>
      <c r="G8" s="30"/>
      <c r="H8" s="30"/>
      <c r="I8" s="30"/>
      <c r="J8" s="30"/>
      <c r="K8" s="30"/>
      <c r="L8" s="30">
        <v>2700</v>
      </c>
      <c r="M8" s="30">
        <v>594</v>
      </c>
      <c r="N8" s="30">
        <f>SUM(B8:M8)</f>
        <v>10179</v>
      </c>
    </row>
    <row r="9" spans="1:14" ht="36" customHeight="1" x14ac:dyDescent="0.35">
      <c r="A9" s="36" t="s">
        <v>18</v>
      </c>
      <c r="B9" s="29">
        <f>B10+B11+B12+B13+B14</f>
        <v>3600.42</v>
      </c>
      <c r="C9" s="29">
        <f t="shared" ref="C9:M9" si="2">C10+C11+C12+C13+C14</f>
        <v>7111.83</v>
      </c>
      <c r="D9" s="29">
        <f t="shared" si="2"/>
        <v>5396.92</v>
      </c>
      <c r="E9" s="29">
        <f t="shared" si="2"/>
        <v>2956.07</v>
      </c>
      <c r="F9" s="29">
        <f t="shared" si="2"/>
        <v>3940.2200000000003</v>
      </c>
      <c r="G9" s="29">
        <f t="shared" si="2"/>
        <v>2752.69</v>
      </c>
      <c r="H9" s="29">
        <f t="shared" si="2"/>
        <v>2158.92</v>
      </c>
      <c r="I9" s="29">
        <f t="shared" si="2"/>
        <v>2412.39</v>
      </c>
      <c r="J9" s="29">
        <f t="shared" si="2"/>
        <v>6392.16</v>
      </c>
      <c r="K9" s="29">
        <f t="shared" si="2"/>
        <v>2752.69</v>
      </c>
      <c r="L9" s="29">
        <f t="shared" si="2"/>
        <v>9401.9699999999993</v>
      </c>
      <c r="M9" s="29">
        <f t="shared" si="2"/>
        <v>2752.69</v>
      </c>
      <c r="N9" s="29">
        <f t="shared" si="1"/>
        <v>51628.97</v>
      </c>
    </row>
    <row r="10" spans="1:14" ht="40.5" customHeight="1" x14ac:dyDescent="0.35">
      <c r="A10" s="35" t="s">
        <v>19</v>
      </c>
      <c r="B10" s="30">
        <f>935+1223.92</f>
        <v>2158.92</v>
      </c>
      <c r="C10" s="30">
        <f>935+1223.92</f>
        <v>2158.92</v>
      </c>
      <c r="D10" s="30">
        <v>2158.92</v>
      </c>
      <c r="E10" s="30">
        <v>2158.92</v>
      </c>
      <c r="F10" s="30">
        <v>2158.92</v>
      </c>
      <c r="G10" s="30">
        <v>2158.92</v>
      </c>
      <c r="H10" s="30">
        <v>2158.92</v>
      </c>
      <c r="I10" s="30">
        <v>2158.92</v>
      </c>
      <c r="J10" s="30">
        <v>2158.92</v>
      </c>
      <c r="K10" s="30">
        <v>2158.92</v>
      </c>
      <c r="L10" s="30">
        <v>2158.92</v>
      </c>
      <c r="M10" s="30">
        <v>2158.92</v>
      </c>
      <c r="N10" s="29">
        <f t="shared" si="1"/>
        <v>25907.039999999994</v>
      </c>
    </row>
    <row r="11" spans="1:14" ht="45.75" customHeight="1" x14ac:dyDescent="0.35">
      <c r="A11" s="35" t="s">
        <v>20</v>
      </c>
      <c r="B11" s="31">
        <v>1441.5</v>
      </c>
      <c r="C11" s="30"/>
      <c r="D11" s="30">
        <v>3238</v>
      </c>
      <c r="E11" s="30"/>
      <c r="F11" s="30"/>
      <c r="G11" s="30"/>
      <c r="H11" s="30"/>
      <c r="I11" s="30"/>
      <c r="J11" s="30"/>
      <c r="K11" s="30"/>
      <c r="L11" s="30"/>
      <c r="M11" s="30"/>
      <c r="N11" s="29">
        <f t="shared" si="1"/>
        <v>4679.5</v>
      </c>
    </row>
    <row r="12" spans="1:14" ht="45.75" customHeight="1" x14ac:dyDescent="0.35">
      <c r="A12" s="45" t="s">
        <v>30</v>
      </c>
      <c r="B12" s="31"/>
      <c r="C12" s="30">
        <v>3563.5</v>
      </c>
      <c r="D12" s="30"/>
      <c r="E12" s="30">
        <v>203.38</v>
      </c>
      <c r="F12" s="30"/>
      <c r="G12" s="30"/>
      <c r="H12" s="30"/>
      <c r="I12" s="30">
        <v>253.47</v>
      </c>
      <c r="J12" s="30">
        <v>1858.17</v>
      </c>
      <c r="K12" s="30"/>
      <c r="L12" s="30">
        <v>5461.75</v>
      </c>
      <c r="M12" s="30"/>
      <c r="N12" s="29">
        <f t="shared" si="1"/>
        <v>11340.27</v>
      </c>
    </row>
    <row r="13" spans="1:14" ht="45.75" customHeight="1" x14ac:dyDescent="0.35">
      <c r="A13" s="45" t="s">
        <v>38</v>
      </c>
      <c r="B13" s="31"/>
      <c r="C13" s="30"/>
      <c r="D13" s="30"/>
      <c r="E13" s="30"/>
      <c r="F13" s="30"/>
      <c r="G13" s="30"/>
      <c r="H13" s="30"/>
      <c r="I13" s="30"/>
      <c r="J13" s="30"/>
      <c r="K13" s="30"/>
      <c r="L13" s="30"/>
      <c r="M13" s="30"/>
      <c r="N13" s="29">
        <f t="shared" si="1"/>
        <v>0</v>
      </c>
    </row>
    <row r="14" spans="1:14" ht="21.75" customHeight="1" x14ac:dyDescent="0.35">
      <c r="A14" s="35" t="s">
        <v>21</v>
      </c>
      <c r="B14" s="30"/>
      <c r="C14" s="30">
        <v>1389.41</v>
      </c>
      <c r="D14" s="30"/>
      <c r="E14" s="30">
        <v>593.77</v>
      </c>
      <c r="F14" s="30">
        <v>1781.3</v>
      </c>
      <c r="G14" s="30">
        <v>593.77</v>
      </c>
      <c r="H14" s="30"/>
      <c r="I14" s="30"/>
      <c r="J14" s="30">
        <v>2375.0700000000002</v>
      </c>
      <c r="K14" s="30">
        <v>593.77</v>
      </c>
      <c r="L14" s="30">
        <v>1781.3</v>
      </c>
      <c r="M14" s="30">
        <v>593.77</v>
      </c>
      <c r="N14" s="30">
        <f t="shared" si="1"/>
        <v>9702.16</v>
      </c>
    </row>
    <row r="15" spans="1:14" ht="23.25" customHeight="1" x14ac:dyDescent="0.35">
      <c r="A15" s="36" t="s">
        <v>22</v>
      </c>
      <c r="B15" s="29">
        <f>B16+B17+B18</f>
        <v>0</v>
      </c>
      <c r="C15" s="29">
        <f t="shared" ref="C15:M15" si="3">C16+C17+C18</f>
        <v>0</v>
      </c>
      <c r="D15" s="29">
        <f t="shared" si="3"/>
        <v>0</v>
      </c>
      <c r="E15" s="29">
        <f t="shared" si="3"/>
        <v>16962</v>
      </c>
      <c r="F15" s="29">
        <f t="shared" si="3"/>
        <v>0</v>
      </c>
      <c r="G15" s="29">
        <f t="shared" si="3"/>
        <v>0</v>
      </c>
      <c r="H15" s="29">
        <f t="shared" si="3"/>
        <v>0</v>
      </c>
      <c r="I15" s="29">
        <f t="shared" si="3"/>
        <v>0</v>
      </c>
      <c r="J15" s="29"/>
      <c r="K15" s="29">
        <f t="shared" si="3"/>
        <v>0</v>
      </c>
      <c r="L15" s="29">
        <f t="shared" si="3"/>
        <v>3200</v>
      </c>
      <c r="M15" s="29">
        <f t="shared" si="3"/>
        <v>89995</v>
      </c>
      <c r="N15" s="29">
        <f t="shared" si="1"/>
        <v>110157</v>
      </c>
    </row>
    <row r="16" spans="1:14" ht="42" customHeight="1" x14ac:dyDescent="0.35">
      <c r="A16" s="35" t="s">
        <v>23</v>
      </c>
      <c r="B16" s="30"/>
      <c r="C16" s="30"/>
      <c r="D16" s="30"/>
      <c r="E16" s="30"/>
      <c r="F16" s="30"/>
      <c r="G16" s="30"/>
      <c r="H16" s="30"/>
      <c r="I16" s="30"/>
      <c r="J16" s="30"/>
      <c r="K16" s="30"/>
      <c r="L16" s="30"/>
      <c r="M16" s="30"/>
      <c r="N16" s="30">
        <f t="shared" si="1"/>
        <v>0</v>
      </c>
    </row>
    <row r="17" spans="1:14" ht="40.5" customHeight="1" x14ac:dyDescent="0.35">
      <c r="A17" s="35" t="s">
        <v>24</v>
      </c>
      <c r="B17" s="30"/>
      <c r="C17" s="30"/>
      <c r="D17" s="30"/>
      <c r="E17" s="30">
        <v>16962</v>
      </c>
      <c r="F17" s="30"/>
      <c r="G17" s="30"/>
      <c r="H17" s="30"/>
      <c r="I17" s="30"/>
      <c r="J17" s="30"/>
      <c r="K17" s="30"/>
      <c r="L17" s="30">
        <v>3200</v>
      </c>
      <c r="M17" s="30">
        <v>89995</v>
      </c>
      <c r="N17" s="30">
        <f t="shared" si="1"/>
        <v>110157</v>
      </c>
    </row>
    <row r="18" spans="1:14" ht="40.5" customHeight="1" x14ac:dyDescent="0.35">
      <c r="A18" s="45" t="s">
        <v>31</v>
      </c>
      <c r="B18" s="30"/>
      <c r="C18" s="30"/>
      <c r="D18" s="30"/>
      <c r="E18" s="30"/>
      <c r="F18" s="30"/>
      <c r="G18" s="30"/>
      <c r="H18" s="30"/>
      <c r="I18" s="30"/>
      <c r="J18" s="30"/>
      <c r="K18" s="30"/>
      <c r="L18" s="30"/>
      <c r="M18" s="30"/>
      <c r="N18" s="30">
        <f t="shared" si="1"/>
        <v>0</v>
      </c>
    </row>
    <row r="19" spans="1:14" ht="40.5" customHeight="1" x14ac:dyDescent="0.35">
      <c r="A19" s="53" t="s">
        <v>50</v>
      </c>
      <c r="B19" s="30"/>
      <c r="C19" s="30"/>
      <c r="D19" s="30"/>
      <c r="E19" s="30"/>
      <c r="F19" s="30">
        <v>1238</v>
      </c>
      <c r="G19" s="30">
        <v>1928</v>
      </c>
      <c r="H19" s="30">
        <v>2410</v>
      </c>
      <c r="I19" s="30">
        <v>1225</v>
      </c>
      <c r="J19" s="30"/>
      <c r="K19" s="30"/>
      <c r="L19" s="30"/>
      <c r="M19" s="30"/>
      <c r="N19" s="30">
        <f t="shared" si="1"/>
        <v>6801</v>
      </c>
    </row>
    <row r="20" spans="1:14" ht="40.5" customHeight="1" x14ac:dyDescent="0.35">
      <c r="A20" s="36" t="s">
        <v>53</v>
      </c>
      <c r="B20" s="29">
        <f>B21+B22+B23</f>
        <v>-1817.73</v>
      </c>
      <c r="C20" s="29">
        <f t="shared" ref="C20:M20" si="4">C21+C22+C23</f>
        <v>4484.78</v>
      </c>
      <c r="D20" s="29">
        <f t="shared" si="4"/>
        <v>1168.72</v>
      </c>
      <c r="E20" s="29">
        <f t="shared" si="4"/>
        <v>-2408.1999999999998</v>
      </c>
      <c r="F20" s="29">
        <f t="shared" si="4"/>
        <v>583.54</v>
      </c>
      <c r="G20" s="29">
        <f t="shared" si="4"/>
        <v>-3287.1099999999997</v>
      </c>
      <c r="H20" s="29">
        <f t="shared" si="4"/>
        <v>3724.61</v>
      </c>
      <c r="I20" s="29">
        <f t="shared" si="4"/>
        <v>943.81999999999994</v>
      </c>
      <c r="J20" s="29">
        <f t="shared" si="4"/>
        <v>753.58000000000015</v>
      </c>
      <c r="K20" s="29">
        <f t="shared" si="4"/>
        <v>1459.76</v>
      </c>
      <c r="L20" s="29">
        <f t="shared" si="4"/>
        <v>-31.350000000000023</v>
      </c>
      <c r="M20" s="29">
        <f t="shared" si="4"/>
        <v>-246.63</v>
      </c>
      <c r="N20" s="29">
        <f t="shared" ref="N20:N23" si="5">SUM(B20:M20)</f>
        <v>5327.79</v>
      </c>
    </row>
    <row r="21" spans="1:14" ht="40.5" customHeight="1" x14ac:dyDescent="0.35">
      <c r="A21" s="35" t="s">
        <v>54</v>
      </c>
      <c r="B21" s="30">
        <v>-2947.23</v>
      </c>
      <c r="C21" s="30">
        <v>6156.44</v>
      </c>
      <c r="D21" s="30">
        <v>-774.02</v>
      </c>
      <c r="E21" s="30">
        <v>-119.08</v>
      </c>
      <c r="F21" s="30">
        <v>-744.25</v>
      </c>
      <c r="G21" s="30">
        <v>-297.7</v>
      </c>
      <c r="H21" s="30">
        <v>446.55</v>
      </c>
      <c r="I21" s="30">
        <v>208.39</v>
      </c>
      <c r="J21" s="30">
        <v>-476.32</v>
      </c>
      <c r="K21" s="30">
        <v>-1190.8</v>
      </c>
      <c r="L21" s="30">
        <v>-535.86</v>
      </c>
      <c r="M21" s="30">
        <v>-1012.18</v>
      </c>
      <c r="N21" s="30">
        <f t="shared" si="5"/>
        <v>-1286.0600000000004</v>
      </c>
    </row>
    <row r="22" spans="1:14" ht="40.5" customHeight="1" x14ac:dyDescent="0.35">
      <c r="A22" s="35" t="s">
        <v>55</v>
      </c>
      <c r="B22" s="30"/>
      <c r="C22" s="30"/>
      <c r="D22" s="30"/>
      <c r="E22" s="30"/>
      <c r="F22" s="30"/>
      <c r="G22" s="30"/>
      <c r="H22" s="30"/>
      <c r="I22" s="30"/>
      <c r="J22" s="30"/>
      <c r="K22" s="30"/>
      <c r="L22" s="30"/>
      <c r="M22" s="30"/>
      <c r="N22" s="30">
        <f t="shared" si="5"/>
        <v>0</v>
      </c>
    </row>
    <row r="23" spans="1:14" ht="40.5" customHeight="1" x14ac:dyDescent="0.35">
      <c r="A23" s="45" t="s">
        <v>56</v>
      </c>
      <c r="B23" s="30">
        <v>1129.5</v>
      </c>
      <c r="C23" s="30">
        <v>-1671.66</v>
      </c>
      <c r="D23" s="30">
        <v>1942.74</v>
      </c>
      <c r="E23" s="30">
        <v>-2289.12</v>
      </c>
      <c r="F23" s="30">
        <v>1327.79</v>
      </c>
      <c r="G23" s="30">
        <v>-2989.41</v>
      </c>
      <c r="H23" s="30">
        <v>3278.06</v>
      </c>
      <c r="I23" s="30">
        <v>735.43</v>
      </c>
      <c r="J23" s="30">
        <v>1229.9000000000001</v>
      </c>
      <c r="K23" s="30">
        <v>2650.56</v>
      </c>
      <c r="L23" s="30">
        <v>504.51</v>
      </c>
      <c r="M23" s="30">
        <v>765.55</v>
      </c>
      <c r="N23" s="30">
        <f t="shared" si="5"/>
        <v>6613.85</v>
      </c>
    </row>
    <row r="24" spans="1:14" ht="39.75" customHeight="1" x14ac:dyDescent="0.35">
      <c r="A24" s="36" t="s">
        <v>57</v>
      </c>
      <c r="B24" s="29">
        <v>5502.78</v>
      </c>
      <c r="C24" s="29">
        <v>5502.78</v>
      </c>
      <c r="D24" s="29">
        <v>5502.78</v>
      </c>
      <c r="E24" s="29">
        <v>5502.78</v>
      </c>
      <c r="F24" s="29">
        <v>5502.78</v>
      </c>
      <c r="G24" s="29">
        <v>5502.78</v>
      </c>
      <c r="H24" s="29">
        <v>5502.78</v>
      </c>
      <c r="I24" s="29">
        <v>5502.78</v>
      </c>
      <c r="J24" s="29">
        <v>5502.78</v>
      </c>
      <c r="K24" s="29">
        <v>5502.78</v>
      </c>
      <c r="L24" s="29">
        <v>5502.78</v>
      </c>
      <c r="M24" s="29">
        <v>5502.78</v>
      </c>
      <c r="N24" s="29">
        <f t="shared" si="1"/>
        <v>66033.36</v>
      </c>
    </row>
    <row r="25" spans="1:14" ht="22.5" customHeight="1" x14ac:dyDescent="0.35">
      <c r="A25" s="36" t="s">
        <v>25</v>
      </c>
      <c r="B25" s="29">
        <f>B4+B9+B15+B24+B19+B20</f>
        <v>19774.600000000002</v>
      </c>
      <c r="C25" s="29">
        <f t="shared" ref="C25:N25" si="6">C4+C9+C15+C24+C19+C20</f>
        <v>32213.519999999997</v>
      </c>
      <c r="D25" s="29">
        <f t="shared" si="6"/>
        <v>25802.550000000003</v>
      </c>
      <c r="E25" s="29">
        <f t="shared" si="6"/>
        <v>34496.780000000006</v>
      </c>
      <c r="F25" s="29">
        <f t="shared" si="6"/>
        <v>22748.670000000002</v>
      </c>
      <c r="G25" s="29">
        <f t="shared" si="6"/>
        <v>18380.490000000002</v>
      </c>
      <c r="H25" s="29">
        <f t="shared" si="6"/>
        <v>25280.440000000002</v>
      </c>
      <c r="I25" s="29">
        <f t="shared" si="6"/>
        <v>21568.12</v>
      </c>
      <c r="J25" s="29">
        <f t="shared" si="6"/>
        <v>24132.65</v>
      </c>
      <c r="K25" s="29">
        <f t="shared" si="6"/>
        <v>21199.360000000001</v>
      </c>
      <c r="L25" s="29">
        <f t="shared" si="6"/>
        <v>32257.53</v>
      </c>
      <c r="M25" s="29">
        <f t="shared" si="6"/>
        <v>110081.97</v>
      </c>
      <c r="N25" s="29">
        <f t="shared" si="6"/>
        <v>387936.68</v>
      </c>
    </row>
    <row r="26" spans="1:14" ht="15.75" x14ac:dyDescent="0.25">
      <c r="A26" s="87" t="s">
        <v>58</v>
      </c>
      <c r="B26" s="87"/>
      <c r="C26" s="87"/>
      <c r="D26" s="37"/>
      <c r="E26" s="37"/>
      <c r="F26" s="37"/>
      <c r="G26" s="47"/>
      <c r="H26" s="37"/>
      <c r="I26" s="37"/>
      <c r="J26" s="37"/>
      <c r="K26" s="37"/>
      <c r="L26" s="88" t="s">
        <v>29</v>
      </c>
      <c r="M26" s="88"/>
      <c r="N26" s="88"/>
    </row>
    <row r="27" spans="1:14" ht="15.75" x14ac:dyDescent="0.25">
      <c r="A27" s="38"/>
      <c r="B27" s="37"/>
      <c r="C27" s="37"/>
      <c r="D27" s="37"/>
      <c r="E27" s="37"/>
      <c r="F27" s="37"/>
      <c r="G27" s="37"/>
      <c r="H27" s="37"/>
      <c r="I27" s="37"/>
      <c r="J27" s="37"/>
      <c r="K27" s="37"/>
      <c r="L27" s="37"/>
      <c r="M27" s="37"/>
      <c r="N27" s="37"/>
    </row>
    <row r="28" spans="1:14" ht="15.75" x14ac:dyDescent="0.25">
      <c r="A28" s="87" t="s">
        <v>27</v>
      </c>
      <c r="B28" s="87"/>
      <c r="C28" s="87"/>
      <c r="D28" s="37"/>
      <c r="E28" s="37"/>
      <c r="F28" s="37"/>
      <c r="G28" s="37"/>
      <c r="H28" s="37"/>
      <c r="I28" s="37"/>
      <c r="J28" s="37"/>
      <c r="K28" s="37"/>
      <c r="L28" s="88" t="s">
        <v>33</v>
      </c>
      <c r="M28" s="88"/>
      <c r="N28" s="88"/>
    </row>
  </sheetData>
  <mergeCells count="5">
    <mergeCell ref="A1:N1"/>
    <mergeCell ref="A26:C26"/>
    <mergeCell ref="A28:C28"/>
    <mergeCell ref="L26:N26"/>
    <mergeCell ref="L28:N28"/>
  </mergeCells>
  <pageMargins left="0.70866141732283472" right="0.70866141732283472" top="0.74803149606299213" bottom="0.74803149606299213" header="0.31496062992125984" footer="0.31496062992125984"/>
  <pageSetup paperSize="9" scale="52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1"/>
  <sheetViews>
    <sheetView workbookViewId="0">
      <selection activeCell="C2" sqref="C2"/>
    </sheetView>
  </sheetViews>
  <sheetFormatPr defaultRowHeight="15" x14ac:dyDescent="0.25"/>
  <cols>
    <col min="1" max="1" width="3.7109375" customWidth="1"/>
    <col min="2" max="2" width="5.5703125" customWidth="1"/>
    <col min="3" max="3" width="53.7109375" customWidth="1"/>
    <col min="4" max="4" width="10.140625" bestFit="1" customWidth="1"/>
    <col min="5" max="5" width="17" customWidth="1"/>
  </cols>
  <sheetData>
    <row r="1" spans="1:7" ht="15.75" x14ac:dyDescent="0.25">
      <c r="B1" s="54" t="s">
        <v>51</v>
      </c>
      <c r="C1" s="54"/>
      <c r="D1" s="54"/>
      <c r="E1" s="54"/>
      <c r="F1" s="5"/>
      <c r="G1" s="5"/>
    </row>
    <row r="2" spans="1:7" ht="15.75" x14ac:dyDescent="0.25">
      <c r="B2" s="54"/>
      <c r="C2" s="54" t="s">
        <v>52</v>
      </c>
      <c r="D2" s="54"/>
      <c r="E2" s="54"/>
      <c r="F2" s="5"/>
      <c r="G2" s="5"/>
    </row>
    <row r="3" spans="1:7" ht="15.75" x14ac:dyDescent="0.25">
      <c r="B3" s="54" t="s">
        <v>40</v>
      </c>
      <c r="C3" s="54"/>
      <c r="D3" s="54"/>
      <c r="E3" s="54"/>
      <c r="F3" s="5"/>
      <c r="G3" s="5"/>
    </row>
    <row r="4" spans="1:7" x14ac:dyDescent="0.25">
      <c r="A4" s="48" t="s">
        <v>41</v>
      </c>
      <c r="B4" s="48" t="s">
        <v>41</v>
      </c>
      <c r="C4" s="48"/>
      <c r="D4" s="48" t="s">
        <v>42</v>
      </c>
      <c r="E4" s="48" t="s">
        <v>43</v>
      </c>
    </row>
    <row r="5" spans="1:7" x14ac:dyDescent="0.25">
      <c r="A5" s="49" t="s">
        <v>44</v>
      </c>
      <c r="B5" s="49" t="s">
        <v>45</v>
      </c>
      <c r="C5" s="49" t="s">
        <v>46</v>
      </c>
      <c r="D5" s="49" t="s">
        <v>47</v>
      </c>
      <c r="E5" s="49" t="s">
        <v>48</v>
      </c>
    </row>
    <row r="6" spans="1:7" x14ac:dyDescent="0.25">
      <c r="A6" s="40"/>
      <c r="B6" s="40"/>
      <c r="C6" s="50"/>
      <c r="D6" s="51"/>
      <c r="E6" s="40"/>
    </row>
    <row r="7" spans="1:7" x14ac:dyDescent="0.25">
      <c r="A7" s="40"/>
      <c r="B7" s="40"/>
      <c r="C7" s="50"/>
      <c r="D7" s="51"/>
      <c r="E7" s="52"/>
    </row>
    <row r="8" spans="1:7" x14ac:dyDescent="0.25">
      <c r="A8" s="40"/>
      <c r="B8" s="40"/>
      <c r="C8" s="50"/>
      <c r="D8" s="51"/>
      <c r="E8" s="40"/>
    </row>
    <row r="9" spans="1:7" x14ac:dyDescent="0.25">
      <c r="A9" s="40"/>
      <c r="B9" s="40"/>
      <c r="C9" s="50"/>
      <c r="D9" s="51"/>
      <c r="E9" s="40"/>
    </row>
    <row r="10" spans="1:7" x14ac:dyDescent="0.25">
      <c r="A10" s="40"/>
      <c r="B10" s="40"/>
      <c r="C10" s="50"/>
      <c r="D10" s="51"/>
      <c r="E10" s="40"/>
    </row>
    <row r="11" spans="1:7" x14ac:dyDescent="0.25">
      <c r="A11" s="40"/>
      <c r="B11" s="40"/>
      <c r="C11" s="50"/>
      <c r="D11" s="51"/>
      <c r="E11" s="40"/>
    </row>
    <row r="12" spans="1:7" x14ac:dyDescent="0.25">
      <c r="A12" s="40"/>
      <c r="B12" s="40"/>
      <c r="C12" s="50"/>
      <c r="D12" s="51"/>
      <c r="E12" s="40"/>
    </row>
    <row r="13" spans="1:7" x14ac:dyDescent="0.25">
      <c r="A13" s="40"/>
      <c r="B13" s="40"/>
      <c r="C13" s="50"/>
      <c r="D13" s="51"/>
      <c r="E13" s="40"/>
    </row>
    <row r="14" spans="1:7" x14ac:dyDescent="0.25">
      <c r="A14" s="40"/>
      <c r="B14" s="40"/>
      <c r="C14" s="50"/>
      <c r="D14" s="51"/>
      <c r="E14" s="40"/>
    </row>
    <row r="15" spans="1:7" x14ac:dyDescent="0.25">
      <c r="A15" s="40"/>
      <c r="B15" s="40"/>
      <c r="C15" s="50"/>
      <c r="D15" s="51"/>
      <c r="E15" s="40"/>
    </row>
    <row r="16" spans="1:7" x14ac:dyDescent="0.25">
      <c r="A16" s="40"/>
      <c r="B16" s="40"/>
      <c r="C16" s="50"/>
      <c r="D16" s="51"/>
      <c r="E16" s="40"/>
    </row>
    <row r="17" spans="1:5" x14ac:dyDescent="0.25">
      <c r="A17" s="40"/>
      <c r="B17" s="40"/>
      <c r="C17" s="50"/>
      <c r="D17" s="51"/>
      <c r="E17" s="40"/>
    </row>
    <row r="18" spans="1:5" x14ac:dyDescent="0.25">
      <c r="A18" s="40"/>
      <c r="B18" s="40"/>
      <c r="C18" s="50"/>
      <c r="D18" s="51"/>
      <c r="E18" s="40"/>
    </row>
    <row r="19" spans="1:5" x14ac:dyDescent="0.25">
      <c r="A19" s="40"/>
      <c r="B19" s="40"/>
      <c r="C19" s="50"/>
      <c r="D19" s="40"/>
      <c r="E19" s="40"/>
    </row>
    <row r="20" spans="1:5" x14ac:dyDescent="0.25">
      <c r="A20" s="40"/>
      <c r="B20" s="40"/>
      <c r="C20" s="50"/>
      <c r="D20" s="40"/>
      <c r="E20" s="40"/>
    </row>
    <row r="21" spans="1:5" x14ac:dyDescent="0.25">
      <c r="A21" s="40"/>
      <c r="B21" s="40"/>
      <c r="C21" s="50"/>
      <c r="D21" s="40"/>
      <c r="E21" s="40"/>
    </row>
    <row r="22" spans="1:5" x14ac:dyDescent="0.25">
      <c r="A22" s="40"/>
      <c r="B22" s="40"/>
      <c r="C22" s="50"/>
      <c r="D22" s="40"/>
      <c r="E22" s="40"/>
    </row>
    <row r="23" spans="1:5" x14ac:dyDescent="0.25">
      <c r="A23" s="40"/>
      <c r="B23" s="40"/>
      <c r="C23" s="50"/>
      <c r="D23" s="40"/>
      <c r="E23" s="40"/>
    </row>
    <row r="24" spans="1:5" x14ac:dyDescent="0.25">
      <c r="A24" s="40"/>
      <c r="B24" s="40"/>
      <c r="C24" s="50"/>
      <c r="D24" s="40"/>
      <c r="E24" s="40"/>
    </row>
    <row r="25" spans="1:5" x14ac:dyDescent="0.25">
      <c r="A25" s="40"/>
      <c r="B25" s="40"/>
      <c r="C25" s="50"/>
      <c r="D25" s="40"/>
      <c r="E25" s="40"/>
    </row>
    <row r="26" spans="1:5" x14ac:dyDescent="0.25">
      <c r="A26" s="40"/>
      <c r="B26" s="40"/>
      <c r="C26" s="50"/>
      <c r="D26" s="40"/>
      <c r="E26" s="40"/>
    </row>
    <row r="27" spans="1:5" x14ac:dyDescent="0.25">
      <c r="A27" s="40"/>
      <c r="B27" s="40"/>
      <c r="C27" s="50"/>
      <c r="D27" s="40"/>
      <c r="E27" s="40"/>
    </row>
    <row r="28" spans="1:5" x14ac:dyDescent="0.25">
      <c r="A28" s="40"/>
      <c r="B28" s="40"/>
      <c r="C28" s="50"/>
      <c r="D28" s="15"/>
      <c r="E28" s="15"/>
    </row>
    <row r="29" spans="1:5" x14ac:dyDescent="0.25">
      <c r="A29" s="15"/>
      <c r="B29" s="15"/>
      <c r="C29" s="15"/>
      <c r="D29" s="15"/>
      <c r="E29" s="15"/>
    </row>
    <row r="30" spans="1:5" x14ac:dyDescent="0.25">
      <c r="A30" s="15"/>
      <c r="B30" s="15"/>
      <c r="C30" s="15"/>
      <c r="D30" s="15"/>
      <c r="E30" s="15"/>
    </row>
    <row r="31" spans="1:5" x14ac:dyDescent="0.25">
      <c r="A31" s="15"/>
      <c r="B31" s="15"/>
      <c r="C31" s="15"/>
      <c r="D31" s="15"/>
      <c r="E31" s="15"/>
    </row>
    <row r="32" spans="1:5" x14ac:dyDescent="0.25">
      <c r="A32" s="15"/>
      <c r="B32" s="15"/>
      <c r="C32" s="15"/>
      <c r="D32" s="15"/>
      <c r="E32" s="15"/>
    </row>
    <row r="33" spans="1:5" x14ac:dyDescent="0.25">
      <c r="A33" s="15"/>
      <c r="B33" s="15"/>
      <c r="C33" s="15"/>
      <c r="D33" s="15"/>
      <c r="E33" s="15"/>
    </row>
    <row r="34" spans="1:5" x14ac:dyDescent="0.25">
      <c r="A34" s="15"/>
      <c r="B34" s="15"/>
      <c r="C34" s="15"/>
      <c r="D34" s="15"/>
      <c r="E34" s="15"/>
    </row>
    <row r="35" spans="1:5" x14ac:dyDescent="0.25">
      <c r="A35" s="15"/>
      <c r="B35" s="15"/>
      <c r="C35" s="15"/>
      <c r="D35" s="15"/>
      <c r="E35" s="15"/>
    </row>
    <row r="36" spans="1:5" x14ac:dyDescent="0.25">
      <c r="A36" s="15"/>
      <c r="B36" s="15"/>
      <c r="C36" s="15"/>
      <c r="D36" s="15"/>
      <c r="E36" s="15"/>
    </row>
    <row r="37" spans="1:5" x14ac:dyDescent="0.25">
      <c r="A37" s="15"/>
      <c r="B37" s="15"/>
      <c r="C37" s="15"/>
      <c r="D37" s="15"/>
      <c r="E37" s="15"/>
    </row>
    <row r="38" spans="1:5" x14ac:dyDescent="0.25">
      <c r="A38" s="15"/>
      <c r="B38" s="15"/>
      <c r="C38" s="15"/>
      <c r="D38" s="15"/>
      <c r="E38" s="15"/>
    </row>
    <row r="39" spans="1:5" x14ac:dyDescent="0.25">
      <c r="A39" s="15"/>
      <c r="B39" s="15"/>
      <c r="C39" s="15"/>
      <c r="D39" s="15"/>
      <c r="E39" s="15"/>
    </row>
    <row r="40" spans="1:5" x14ac:dyDescent="0.25">
      <c r="A40" s="15"/>
      <c r="B40" s="15"/>
      <c r="C40" s="15"/>
      <c r="D40" s="15"/>
      <c r="E40" s="15"/>
    </row>
    <row r="41" spans="1:5" x14ac:dyDescent="0.25">
      <c r="A41" s="15"/>
      <c r="B41" s="15"/>
      <c r="C41" s="15"/>
      <c r="D41" s="15"/>
      <c r="E41" s="15"/>
    </row>
  </sheetData>
  <pageMargins left="0.70866141732283472" right="0.39370078740157483" top="0.74803149606299213" bottom="0.74803149606299213" header="0.31496062992125984" footer="0.31496062992125984"/>
  <pageSetup paperSize="9" orientation="portrait" verticalDpi="0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6"/>
  <sheetViews>
    <sheetView workbookViewId="0">
      <selection activeCell="D12" sqref="D12"/>
    </sheetView>
  </sheetViews>
  <sheetFormatPr defaultRowHeight="15" x14ac:dyDescent="0.25"/>
  <cols>
    <col min="1" max="1" width="5.28515625" customWidth="1"/>
    <col min="2" max="2" width="54.85546875" customWidth="1"/>
    <col min="3" max="3" width="10.7109375" customWidth="1"/>
    <col min="4" max="4" width="11.5703125" customWidth="1"/>
  </cols>
  <sheetData>
    <row r="1" spans="1:4" ht="15.75" x14ac:dyDescent="0.25">
      <c r="A1" s="1"/>
      <c r="B1" s="83" t="s">
        <v>62</v>
      </c>
      <c r="C1" s="83"/>
      <c r="D1" s="83"/>
    </row>
    <row r="2" spans="1:4" ht="15.75" x14ac:dyDescent="0.25">
      <c r="A2" s="6"/>
      <c r="B2" s="85" t="s">
        <v>59</v>
      </c>
      <c r="C2" s="85"/>
      <c r="D2" s="85"/>
    </row>
    <row r="3" spans="1:4" ht="15.75" x14ac:dyDescent="0.25">
      <c r="A3" s="6"/>
      <c r="B3" s="83" t="s">
        <v>49</v>
      </c>
      <c r="C3" s="83"/>
      <c r="D3" s="83"/>
    </row>
    <row r="4" spans="1:4" ht="26.25" x14ac:dyDescent="0.25">
      <c r="A4" s="8"/>
      <c r="B4" s="9" t="s">
        <v>0</v>
      </c>
      <c r="C4" s="8" t="s">
        <v>1</v>
      </c>
      <c r="D4" s="9" t="s">
        <v>26</v>
      </c>
    </row>
    <row r="5" spans="1:4" x14ac:dyDescent="0.25">
      <c r="A5" s="60"/>
      <c r="B5" s="56" t="s">
        <v>8</v>
      </c>
      <c r="C5" s="60"/>
      <c r="D5" s="60"/>
    </row>
    <row r="6" spans="1:4" x14ac:dyDescent="0.25">
      <c r="A6" s="55">
        <v>1</v>
      </c>
      <c r="B6" s="55" t="s">
        <v>79</v>
      </c>
      <c r="C6" s="65">
        <v>716</v>
      </c>
      <c r="D6" s="56"/>
    </row>
    <row r="7" spans="1:4" x14ac:dyDescent="0.25">
      <c r="A7" s="61">
        <v>2</v>
      </c>
      <c r="B7" s="61" t="s">
        <v>80</v>
      </c>
      <c r="C7" s="70">
        <v>522</v>
      </c>
      <c r="D7" s="64"/>
    </row>
    <row r="8" spans="1:4" x14ac:dyDescent="0.25">
      <c r="A8" s="61"/>
      <c r="B8" s="56" t="s">
        <v>81</v>
      </c>
      <c r="C8" s="81">
        <f>SUM(C6:C7)</f>
        <v>1238</v>
      </c>
      <c r="D8" s="71">
        <f>C8</f>
        <v>1238</v>
      </c>
    </row>
    <row r="9" spans="1:4" x14ac:dyDescent="0.25">
      <c r="A9" s="72"/>
      <c r="B9" s="73" t="s">
        <v>9</v>
      </c>
      <c r="C9" s="61"/>
      <c r="D9" s="64"/>
    </row>
    <row r="10" spans="1:4" x14ac:dyDescent="0.25">
      <c r="A10" s="74">
        <v>1</v>
      </c>
      <c r="B10" s="75" t="s">
        <v>83</v>
      </c>
      <c r="C10" s="76">
        <v>1928</v>
      </c>
      <c r="D10" s="77">
        <f>C10+D8</f>
        <v>3166</v>
      </c>
    </row>
    <row r="11" spans="1:4" x14ac:dyDescent="0.25">
      <c r="A11" s="61"/>
      <c r="B11" s="56" t="s">
        <v>10</v>
      </c>
      <c r="C11" s="61"/>
      <c r="D11" s="61"/>
    </row>
    <row r="12" spans="1:4" x14ac:dyDescent="0.25">
      <c r="A12" s="61">
        <v>1</v>
      </c>
      <c r="B12" s="61" t="s">
        <v>83</v>
      </c>
      <c r="C12" s="61">
        <v>2410</v>
      </c>
      <c r="D12" s="64">
        <f>C12+D10</f>
        <v>5576</v>
      </c>
    </row>
    <row r="13" spans="1:4" x14ac:dyDescent="0.25">
      <c r="A13" s="61"/>
      <c r="B13" s="64"/>
      <c r="C13" s="64"/>
      <c r="D13" s="64"/>
    </row>
    <row r="14" spans="1:4" x14ac:dyDescent="0.25">
      <c r="A14" s="61"/>
      <c r="B14" s="64"/>
      <c r="C14" s="64"/>
      <c r="D14" s="64"/>
    </row>
    <row r="15" spans="1:4" x14ac:dyDescent="0.25">
      <c r="A15" s="61"/>
      <c r="B15" s="61"/>
      <c r="C15" s="61"/>
      <c r="D15" s="64"/>
    </row>
    <row r="16" spans="1:4" x14ac:dyDescent="0.25">
      <c r="A16" s="61"/>
      <c r="B16" s="82"/>
      <c r="C16" s="61"/>
      <c r="D16" s="61"/>
    </row>
    <row r="17" spans="1:4" x14ac:dyDescent="0.25">
      <c r="A17" s="61"/>
      <c r="B17" s="64"/>
      <c r="C17" s="64"/>
      <c r="D17" s="64"/>
    </row>
    <row r="18" spans="1:4" x14ac:dyDescent="0.25">
      <c r="A18" s="61"/>
      <c r="B18" s="64"/>
      <c r="C18" s="61"/>
      <c r="D18" s="64"/>
    </row>
    <row r="19" spans="1:4" x14ac:dyDescent="0.25">
      <c r="A19" s="61"/>
      <c r="B19" s="61"/>
      <c r="C19" s="61"/>
      <c r="D19" s="61"/>
    </row>
    <row r="20" spans="1:4" x14ac:dyDescent="0.25">
      <c r="A20" s="61"/>
      <c r="B20" s="61"/>
      <c r="C20" s="61"/>
      <c r="D20" s="61"/>
    </row>
    <row r="21" spans="1:4" x14ac:dyDescent="0.25">
      <c r="A21" s="61"/>
      <c r="B21" s="64"/>
      <c r="C21" s="64"/>
      <c r="D21" s="64"/>
    </row>
    <row r="22" spans="1:4" x14ac:dyDescent="0.25">
      <c r="A22" s="61"/>
      <c r="B22" s="64"/>
      <c r="C22" s="61"/>
      <c r="D22" s="61"/>
    </row>
    <row r="23" spans="1:4" x14ac:dyDescent="0.25">
      <c r="A23" s="61"/>
      <c r="B23" s="61"/>
      <c r="C23" s="64"/>
      <c r="D23" s="64"/>
    </row>
    <row r="24" spans="1:4" x14ac:dyDescent="0.25">
      <c r="A24" s="61"/>
      <c r="B24" s="62"/>
      <c r="C24" s="61"/>
      <c r="D24" s="64"/>
    </row>
    <row r="25" spans="1:4" x14ac:dyDescent="0.25">
      <c r="A25" s="61"/>
      <c r="B25" s="63"/>
      <c r="C25" s="61"/>
      <c r="D25" s="64"/>
    </row>
    <row r="26" spans="1:4" x14ac:dyDescent="0.25">
      <c r="A26" s="61"/>
      <c r="B26" s="62"/>
      <c r="C26" s="61"/>
      <c r="D26" s="64"/>
    </row>
    <row r="27" spans="1:4" x14ac:dyDescent="0.25">
      <c r="A27" s="61"/>
      <c r="B27" s="63"/>
      <c r="C27" s="61"/>
      <c r="D27" s="64"/>
    </row>
    <row r="28" spans="1:4" x14ac:dyDescent="0.25">
      <c r="A28" s="61"/>
      <c r="B28" s="63"/>
      <c r="C28" s="61"/>
      <c r="D28" s="64"/>
    </row>
    <row r="29" spans="1:4" x14ac:dyDescent="0.25">
      <c r="A29" s="61"/>
      <c r="B29" s="63"/>
      <c r="C29" s="61"/>
      <c r="D29" s="64"/>
    </row>
    <row r="30" spans="1:4" x14ac:dyDescent="0.25">
      <c r="A30" s="61"/>
      <c r="B30" s="63"/>
      <c r="C30" s="61"/>
      <c r="D30" s="64"/>
    </row>
    <row r="31" spans="1:4" x14ac:dyDescent="0.25">
      <c r="A31" s="61"/>
      <c r="B31" s="55"/>
      <c r="C31" s="61"/>
      <c r="D31" s="61"/>
    </row>
    <row r="32" spans="1:4" x14ac:dyDescent="0.25">
      <c r="A32" s="61"/>
      <c r="B32" s="64"/>
      <c r="C32" s="64"/>
      <c r="D32" s="64"/>
    </row>
    <row r="33" spans="1:4" x14ac:dyDescent="0.25">
      <c r="A33" s="61"/>
      <c r="B33" s="78"/>
      <c r="C33" s="61"/>
      <c r="D33" s="61"/>
    </row>
    <row r="34" spans="1:4" x14ac:dyDescent="0.25">
      <c r="A34" s="61"/>
      <c r="B34" s="63"/>
      <c r="C34" s="61"/>
      <c r="D34" s="61"/>
    </row>
    <row r="35" spans="1:4" x14ac:dyDescent="0.25">
      <c r="A35" s="61"/>
      <c r="B35" s="55"/>
      <c r="C35" s="61"/>
      <c r="D35" s="64"/>
    </row>
    <row r="36" spans="1:4" x14ac:dyDescent="0.25">
      <c r="A36" s="61"/>
      <c r="B36" s="78"/>
      <c r="C36" s="64"/>
      <c r="D36" s="64"/>
    </row>
  </sheetData>
  <mergeCells count="3">
    <mergeCell ref="B1:D1"/>
    <mergeCell ref="B2:D2"/>
    <mergeCell ref="B3:D3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9</vt:i4>
      </vt:variant>
    </vt:vector>
  </HeadingPairs>
  <TitlesOfParts>
    <vt:vector size="9" baseType="lpstr">
      <vt:lpstr>ТО ин.оборуд.</vt:lpstr>
      <vt:lpstr>ТО конструкт.эл.</vt:lpstr>
      <vt:lpstr>ТО эл.оборуд.</vt:lpstr>
      <vt:lpstr>ТР конструкт.эл</vt:lpstr>
      <vt:lpstr>ТР эл.оборуд.</vt:lpstr>
      <vt:lpstr>ТР инж.об.</vt:lpstr>
      <vt:lpstr>Лиц. счет. Св. расчет</vt:lpstr>
      <vt:lpstr>заявл.</vt:lpstr>
      <vt:lpstr>Доп.раб.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Админ</cp:lastModifiedBy>
  <cp:lastPrinted>2022-01-20T07:34:17Z</cp:lastPrinted>
  <dcterms:created xsi:type="dcterms:W3CDTF">2011-07-25T05:21:17Z</dcterms:created>
  <dcterms:modified xsi:type="dcterms:W3CDTF">2022-01-20T07:35:59Z</dcterms:modified>
</cp:coreProperties>
</file>