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H29" i="1"/>
  <c r="F29" i="1"/>
  <c r="D13" i="1"/>
  <c r="H24" i="1" l="1"/>
  <c r="H39" i="1" s="1"/>
  <c r="H40" i="1"/>
  <c r="F24" i="1" l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<sst xmlns="http://schemas.openxmlformats.org/spreadsheetml/2006/main" count="46" uniqueCount="45">
  <si>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</si>
  <si>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</si>
  <si>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</si>
  <si>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</si>
  <si>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</si>
  <si>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</si>
  <si>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</si>
  <si>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</si>
  <si>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</si>
  <si>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</si>
  <si>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</si>
  <si>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</si>
  <si>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</si>
  <si>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</si>
  <si>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</si>
  <si>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</si>
  <si>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</si>
  <si>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</si>
  <si>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</si>
  <si>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</si>
  <si>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</si>
  <si>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</si>
  <si>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</si>
  <si>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</si>
  <si>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</si>
  <si>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</si>
  <si>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</si>
  <si>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</si>
  <si>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</si>
  <si>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</si>
  <si>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</si>
  <si>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</si>
  <si>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</si>
  <si>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</si>
  <si>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</si>
  <si>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</si>
  <si>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</si>
  <si>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</si>
  <si>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</si>
  <si>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</si>
  <si>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</si>
  <si>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</si>
  <si>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</si>
  <si>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многоквартирному дому по адресу ул.Металлургов,3  за 2021 года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</si>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</sst>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A29" sqref="A29:E2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43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6192.3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79" t="s">
        <v>40</v>
      </c>
      <c r="B11" s="80"/>
      <c r="C11" s="81"/>
      <c r="D11" s="82">
        <v>-229356.49</v>
      </c>
      <c r="E11" s="83"/>
      <c r="F11" s="84"/>
      <c r="G11" s="85"/>
      <c r="H11" s="82"/>
      <c r="I11" s="83"/>
    </row>
    <row r="12" spans="1:9" x14ac:dyDescent="0.25">
      <c r="A12" s="32" t="s">
        <v>6</v>
      </c>
      <c r="B12" s="33"/>
      <c r="C12" s="34"/>
      <c r="D12" s="35">
        <f>F44</f>
        <v>1535749.6800000002</v>
      </c>
      <c r="E12" s="39"/>
      <c r="F12" s="38"/>
      <c r="G12" s="39"/>
      <c r="H12" s="35"/>
      <c r="I12" s="39"/>
    </row>
    <row r="13" spans="1:9" x14ac:dyDescent="0.25">
      <c r="A13" s="86" t="s">
        <v>7</v>
      </c>
      <c r="B13" s="87"/>
      <c r="C13" s="88"/>
      <c r="D13" s="92">
        <f>54136.15+1360632.59+6308.44+75059.79</f>
        <v>1496136.97</v>
      </c>
      <c r="E13" s="93"/>
      <c r="F13" s="96"/>
      <c r="G13" s="97"/>
      <c r="H13" s="99"/>
      <c r="I13" s="100"/>
    </row>
    <row r="14" spans="1:9" x14ac:dyDescent="0.25">
      <c r="A14" s="89"/>
      <c r="B14" s="90"/>
      <c r="C14" s="91"/>
      <c r="D14" s="94"/>
      <c r="E14" s="95"/>
      <c r="F14" s="98"/>
      <c r="G14" s="52"/>
      <c r="H14" s="53"/>
      <c r="I14" s="54"/>
    </row>
    <row r="15" spans="1:9" x14ac:dyDescent="0.25">
      <c r="A15" s="101" t="s">
        <v>39</v>
      </c>
      <c r="B15" s="102"/>
      <c r="C15" s="103"/>
      <c r="D15" s="99">
        <v>720</v>
      </c>
      <c r="E15" s="100"/>
      <c r="F15" s="109"/>
      <c r="G15" s="110"/>
      <c r="H15" s="99"/>
      <c r="I15" s="100"/>
    </row>
    <row r="16" spans="1:9" x14ac:dyDescent="0.25">
      <c r="A16" s="104"/>
      <c r="B16" s="105"/>
      <c r="C16" s="106"/>
      <c r="D16" s="107"/>
      <c r="E16" s="108"/>
      <c r="F16" s="111"/>
      <c r="G16" s="112"/>
      <c r="H16" s="107"/>
      <c r="I16" s="108"/>
    </row>
    <row r="17" spans="1:9" x14ac:dyDescent="0.25">
      <c r="A17" s="55"/>
      <c r="B17" s="56"/>
      <c r="C17" s="57"/>
      <c r="D17" s="53"/>
      <c r="E17" s="54"/>
      <c r="F17" s="113"/>
      <c r="G17" s="114"/>
      <c r="H17" s="53"/>
      <c r="I17" s="54"/>
    </row>
    <row r="18" spans="1:9" ht="30.75" customHeight="1" x14ac:dyDescent="0.25">
      <c r="A18" s="48" t="s">
        <v>34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</f>
        <v>1295102.95</v>
      </c>
      <c r="E19" s="45"/>
      <c r="F19" s="44"/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12010.240000000224</v>
      </c>
      <c r="E20" s="45"/>
      <c r="F20" s="38"/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20.667464431632837</v>
      </c>
      <c r="E21" s="36"/>
      <c r="F21" s="35"/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676942.23</v>
      </c>
      <c r="G24" s="37"/>
      <c r="H24" s="30">
        <f>H25+H26+H27+H28+H29+H30+H31+H32+H33+H34</f>
        <v>635368.36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25264.58</v>
      </c>
      <c r="G25" s="52"/>
      <c r="H25" s="53">
        <v>60886.03</v>
      </c>
      <c r="I25" s="54"/>
    </row>
    <row r="26" spans="1:9" x14ac:dyDescent="0.25">
      <c r="A26" s="55" t="s">
        <v>36</v>
      </c>
      <c r="B26" s="56"/>
      <c r="C26" s="56"/>
      <c r="D26" s="56"/>
      <c r="E26" s="57"/>
      <c r="F26" s="35">
        <v>88426.04</v>
      </c>
      <c r="G26" s="36"/>
      <c r="H26" s="38">
        <v>15320.38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52015.32</v>
      </c>
      <c r="G27" s="36"/>
      <c r="H27" s="38">
        <v>28904.54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31952.27</v>
      </c>
      <c r="G28" s="36"/>
      <c r="H28" s="44">
        <v>52791.25</v>
      </c>
      <c r="I28" s="45"/>
    </row>
    <row r="29" spans="1:9" ht="30" customHeight="1" x14ac:dyDescent="0.25">
      <c r="A29" s="48" t="s">
        <v>44</v>
      </c>
      <c r="B29" s="49"/>
      <c r="C29" s="49"/>
      <c r="D29" s="49"/>
      <c r="E29" s="50"/>
      <c r="F29" s="35">
        <f>208804.36</f>
        <v>208804.36</v>
      </c>
      <c r="G29" s="36"/>
      <c r="H29" s="38">
        <f>201373.56+2745+2867.96</f>
        <v>206986.52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270479.65999999997</v>
      </c>
      <c r="G30" s="36"/>
      <c r="H30" s="38">
        <v>270479.64</v>
      </c>
      <c r="I30" s="39"/>
    </row>
    <row r="31" spans="1:9" x14ac:dyDescent="0.25">
      <c r="A31" s="10" t="s">
        <v>41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25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42</v>
      </c>
      <c r="B34" s="23"/>
      <c r="C34" s="23"/>
      <c r="D34" s="23"/>
      <c r="E34" s="24"/>
      <c r="F34" s="25"/>
      <c r="G34" s="26"/>
      <c r="H34" s="38"/>
      <c r="I34" s="39"/>
    </row>
    <row r="35" spans="1:9" x14ac:dyDescent="0.25">
      <c r="A35" s="27" t="s">
        <v>28</v>
      </c>
      <c r="B35" s="28"/>
      <c r="C35" s="28"/>
      <c r="D35" s="28"/>
      <c r="E35" s="29"/>
      <c r="F35" s="30">
        <v>286084.26</v>
      </c>
      <c r="G35" s="37"/>
      <c r="H35" s="40">
        <v>286084.32</v>
      </c>
      <c r="I35" s="31"/>
    </row>
    <row r="36" spans="1:9" x14ac:dyDescent="0.25">
      <c r="A36" s="27" t="s">
        <v>26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27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35</v>
      </c>
      <c r="B38" s="20"/>
      <c r="C38" s="20"/>
      <c r="D38" s="20"/>
      <c r="E38" s="21"/>
      <c r="F38" s="30">
        <f>437671.76+3.43-7249.68-3.96</f>
        <v>430421.55</v>
      </c>
      <c r="G38" s="37"/>
      <c r="H38" s="30">
        <v>263830.25</v>
      </c>
      <c r="I38" s="37"/>
    </row>
    <row r="39" spans="1:9" x14ac:dyDescent="0.25">
      <c r="A39" s="27" t="s">
        <v>29</v>
      </c>
      <c r="B39" s="28"/>
      <c r="C39" s="28"/>
      <c r="D39" s="28"/>
      <c r="E39" s="29"/>
      <c r="F39" s="30">
        <f>F24+F35+F36+F37+F38</f>
        <v>1393448.04</v>
      </c>
      <c r="G39" s="31"/>
      <c r="H39" s="30">
        <f>H24+H35+H36+H37+H38</f>
        <v>1185282.93</v>
      </c>
      <c r="I39" s="31"/>
    </row>
    <row r="40" spans="1:9" x14ac:dyDescent="0.25">
      <c r="A40" s="11" t="s">
        <v>30</v>
      </c>
      <c r="B40" s="12"/>
      <c r="C40" s="12"/>
      <c r="D40" s="12"/>
      <c r="E40" s="13"/>
      <c r="F40" s="30">
        <f>F41+F42+F43</f>
        <v>142301.64000000001</v>
      </c>
      <c r="G40" s="37"/>
      <c r="H40" s="30">
        <f>H41+H42+H43</f>
        <v>109820.02</v>
      </c>
      <c r="I40" s="37"/>
    </row>
    <row r="41" spans="1:9" x14ac:dyDescent="0.25">
      <c r="A41" s="14" t="s">
        <v>31</v>
      </c>
      <c r="B41" s="15"/>
      <c r="C41" s="15"/>
      <c r="D41" s="15"/>
      <c r="E41" s="16"/>
      <c r="F41" s="30">
        <v>58331.94</v>
      </c>
      <c r="G41" s="37"/>
      <c r="H41" s="30">
        <v>60153.48</v>
      </c>
      <c r="I41" s="37"/>
    </row>
    <row r="42" spans="1:9" x14ac:dyDescent="0.25">
      <c r="A42" s="14" t="s">
        <v>32</v>
      </c>
      <c r="B42" s="15"/>
      <c r="C42" s="15"/>
      <c r="D42" s="15"/>
      <c r="E42" s="16"/>
      <c r="F42" s="30">
        <v>6689.16</v>
      </c>
      <c r="G42" s="37"/>
      <c r="H42" s="30">
        <v>7799.74</v>
      </c>
      <c r="I42" s="37"/>
    </row>
    <row r="43" spans="1:9" x14ac:dyDescent="0.25">
      <c r="A43" s="41" t="s">
        <v>33</v>
      </c>
      <c r="B43" s="42"/>
      <c r="C43" s="42"/>
      <c r="D43" s="42"/>
      <c r="E43" s="43"/>
      <c r="F43" s="30">
        <v>77280.539999999994</v>
      </c>
      <c r="G43" s="37"/>
      <c r="H43" s="30">
        <v>41866.800000000003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1535749.6800000002</v>
      </c>
      <c r="G44" s="31"/>
      <c r="H44" s="30">
        <f>H39+H40</f>
        <v>1295102.95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2022-02-24T08:57:41Z</dcterms:modified>
</cp:coreProperties>
</file>