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5"/>
  <c r="D12"/>
  <c r="H37" l="1"/>
  <c r="F37"/>
  <c r="H23" l="1"/>
  <c r="H36" l="1"/>
  <c r="H41" s="1"/>
  <c r="D18" s="1"/>
  <c r="F23"/>
  <c r="F36" s="1"/>
  <c r="F41" s="1"/>
  <c r="D11" s="1"/>
  <c r="D20" l="1"/>
  <c r="D19"/>
  <c r="F19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<sst xmlns="http://schemas.openxmlformats.org/spreadsheetml/2006/main" count="39" uniqueCount="39">
  <si>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</si>
  <si>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</si>
  <si>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</si>
  <si>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</si>
  <si>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</si>
  <si>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</si>
  <si>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</si>
  <si>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</si>
  <si>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</si>
  <si>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</si>
  <si>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</si>
  <si>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</si>
  <si>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</si>
  <si>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</si>
  <si>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</si>
  <si>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</si>
  <si>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</si>
  <si>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</si>
  <si>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</si>
  <si>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</si>
  <si>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</si>
  <si>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</si>
  <si>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</si>
  <si>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</si>
  <si>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</si>
  <si>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</si>
  <si>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</si>
  <si>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</si>
  <si>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</si>
  <si>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</si>
  <si>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</si>
  <si>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</si>
  <si>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</si>
  <si>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</si>
  <si>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</si>
  <si>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Получено средств от ООО УК "АРКАДА"</t>
  </si>
  <si>
    <t>Остаток средств на 31.12.2019г.</t>
  </si>
  <si>
    <t>многоквартирному дому по адресу ул. Металлургов,5  за  август -декабрь 2019 года</t>
  </si>
  <si>
    <t>Переходящие остатки денежных средств на начало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</si>
</sst>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7" workbookViewId="0">
      <selection activeCell="D20" sqref="D20:E20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>
      <c r="A1" s="1"/>
      <c r="B1" s="1"/>
      <c r="C1" s="1" t="s">
        <v>34</v>
      </c>
      <c r="D1" s="1"/>
      <c r="E1" s="1"/>
      <c r="F1" s="1"/>
      <c r="G1" s="1"/>
      <c r="H1" s="1"/>
      <c r="I1" s="1"/>
    </row>
    <row r="2" spans="1:9" ht="15.7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 ht="15.75">
      <c r="A3" s="34" t="s">
        <v>37</v>
      </c>
      <c r="B3" s="34"/>
      <c r="C3" s="34"/>
      <c r="D3" s="34"/>
      <c r="E3" s="34"/>
      <c r="F3" s="34"/>
      <c r="G3" s="34"/>
      <c r="H3" s="34"/>
      <c r="I3" s="34"/>
    </row>
    <row r="5" spans="1:9">
      <c r="A5" s="30" t="s">
        <v>1</v>
      </c>
      <c r="B5" s="35"/>
      <c r="C5" s="35"/>
      <c r="D5" s="31"/>
      <c r="E5" s="30" t="s">
        <v>2</v>
      </c>
      <c r="F5" s="35"/>
      <c r="G5" s="35"/>
      <c r="H5" s="35"/>
      <c r="I5" s="31"/>
    </row>
    <row r="6" spans="1:9">
      <c r="A6" s="36" t="s">
        <v>3</v>
      </c>
      <c r="B6" s="37"/>
      <c r="C6" s="37"/>
      <c r="D6" s="38"/>
      <c r="E6" s="30">
        <v>3308.8</v>
      </c>
      <c r="F6" s="35"/>
      <c r="G6" s="35"/>
      <c r="H6" s="35"/>
      <c r="I6" s="31"/>
    </row>
    <row r="7" spans="1:9">
      <c r="A7" s="39" t="s">
        <v>4</v>
      </c>
      <c r="B7" s="40"/>
      <c r="C7" s="40"/>
      <c r="D7" s="41"/>
      <c r="E7" s="30">
        <v>0</v>
      </c>
      <c r="F7" s="35"/>
      <c r="G7" s="35"/>
      <c r="H7" s="35"/>
      <c r="I7" s="35"/>
    </row>
    <row r="8" spans="1:9">
      <c r="A8" s="2"/>
      <c r="B8" s="3"/>
      <c r="C8" s="4"/>
      <c r="D8" s="42" t="s">
        <v>5</v>
      </c>
      <c r="E8" s="43"/>
      <c r="F8" s="42" t="s">
        <v>21</v>
      </c>
      <c r="G8" s="43"/>
      <c r="H8" s="42"/>
      <c r="I8" s="43"/>
    </row>
    <row r="9" spans="1:9" ht="45" customHeight="1">
      <c r="A9" s="5"/>
      <c r="B9" s="6"/>
      <c r="C9" s="7"/>
      <c r="D9" s="44"/>
      <c r="E9" s="45"/>
      <c r="F9" s="44"/>
      <c r="G9" s="45"/>
      <c r="H9" s="44"/>
      <c r="I9" s="45"/>
    </row>
    <row r="10" spans="1:9" ht="30.75" customHeight="1">
      <c r="A10" s="27" t="s">
        <v>38</v>
      </c>
      <c r="B10" s="28"/>
      <c r="C10" s="29"/>
      <c r="D10" s="30"/>
      <c r="E10" s="31"/>
      <c r="F10" s="32">
        <v>733977.83</v>
      </c>
      <c r="G10" s="33"/>
      <c r="H10" s="30"/>
      <c r="I10" s="31"/>
    </row>
    <row r="11" spans="1:9">
      <c r="A11" s="46" t="s">
        <v>6</v>
      </c>
      <c r="B11" s="47"/>
      <c r="C11" s="48"/>
      <c r="D11" s="49">
        <f>F41</f>
        <v>288674.7</v>
      </c>
      <c r="E11" s="31"/>
      <c r="F11" s="30">
        <v>97743.7</v>
      </c>
      <c r="G11" s="31"/>
      <c r="H11" s="49"/>
      <c r="I11" s="31"/>
    </row>
    <row r="12" spans="1:9">
      <c r="A12" s="50" t="s">
        <v>7</v>
      </c>
      <c r="B12" s="51"/>
      <c r="C12" s="52"/>
      <c r="D12" s="56">
        <f>4748.74+299313.21+697.24+3689.02</f>
        <v>308448.21000000002</v>
      </c>
      <c r="E12" s="57"/>
      <c r="F12" s="56">
        <v>96751.48</v>
      </c>
      <c r="G12" s="57"/>
      <c r="H12" s="60"/>
      <c r="I12" s="61"/>
    </row>
    <row r="13" spans="1:9">
      <c r="A13" s="53"/>
      <c r="B13" s="54"/>
      <c r="C13" s="55"/>
      <c r="D13" s="58"/>
      <c r="E13" s="59"/>
      <c r="F13" s="58"/>
      <c r="G13" s="59"/>
      <c r="H13" s="62"/>
      <c r="I13" s="63"/>
    </row>
    <row r="14" spans="1:9">
      <c r="A14" s="64" t="s">
        <v>26</v>
      </c>
      <c r="B14" s="65"/>
      <c r="C14" s="66"/>
      <c r="D14" s="60">
        <v>300</v>
      </c>
      <c r="E14" s="61"/>
      <c r="F14" s="75"/>
      <c r="G14" s="76"/>
      <c r="H14" s="60"/>
      <c r="I14" s="61"/>
    </row>
    <row r="15" spans="1:9">
      <c r="A15" s="67"/>
      <c r="B15" s="68"/>
      <c r="C15" s="69"/>
      <c r="D15" s="73"/>
      <c r="E15" s="74"/>
      <c r="F15" s="77"/>
      <c r="G15" s="78"/>
      <c r="H15" s="73"/>
      <c r="I15" s="74"/>
    </row>
    <row r="16" spans="1:9">
      <c r="A16" s="70"/>
      <c r="B16" s="71"/>
      <c r="C16" s="72"/>
      <c r="D16" s="62"/>
      <c r="E16" s="63"/>
      <c r="F16" s="79"/>
      <c r="G16" s="80"/>
      <c r="H16" s="62"/>
      <c r="I16" s="63"/>
    </row>
    <row r="17" spans="1:9" ht="32.25" customHeight="1">
      <c r="A17" s="27" t="s">
        <v>35</v>
      </c>
      <c r="B17" s="28"/>
      <c r="C17" s="29"/>
      <c r="D17" s="30">
        <v>70584.53</v>
      </c>
      <c r="E17" s="31"/>
      <c r="F17" s="25"/>
      <c r="G17" s="26"/>
      <c r="H17" s="23"/>
      <c r="I17" s="24"/>
    </row>
    <row r="18" spans="1:9">
      <c r="A18" s="46" t="s">
        <v>8</v>
      </c>
      <c r="B18" s="47"/>
      <c r="C18" s="48"/>
      <c r="D18" s="81">
        <f>H41</f>
        <v>241536.44</v>
      </c>
      <c r="E18" s="82"/>
      <c r="F18" s="83">
        <v>0</v>
      </c>
      <c r="G18" s="82"/>
      <c r="H18" s="49"/>
      <c r="I18" s="31"/>
    </row>
    <row r="19" spans="1:9">
      <c r="A19" s="46" t="s">
        <v>36</v>
      </c>
      <c r="B19" s="47"/>
      <c r="C19" s="48"/>
      <c r="D19" s="49">
        <f>D10+D11+D14+D17-D18</f>
        <v>118022.78999999998</v>
      </c>
      <c r="E19" s="31"/>
      <c r="F19" s="30">
        <f>F10+F11+F14-F18</f>
        <v>831721.52999999991</v>
      </c>
      <c r="G19" s="31"/>
      <c r="H19" s="30"/>
      <c r="I19" s="31"/>
    </row>
    <row r="20" spans="1:9" ht="21" customHeight="1">
      <c r="A20" s="27" t="s">
        <v>22</v>
      </c>
      <c r="B20" s="28"/>
      <c r="C20" s="29"/>
      <c r="D20" s="49">
        <f>D11/(E6+E7)/5</f>
        <v>17.448905947775629</v>
      </c>
      <c r="E20" s="84"/>
      <c r="F20" s="49">
        <v>6.71</v>
      </c>
      <c r="G20" s="84"/>
      <c r="H20" s="30"/>
      <c r="I20" s="31"/>
    </row>
    <row r="21" spans="1:9">
      <c r="A21" s="85"/>
      <c r="B21" s="86"/>
      <c r="C21" s="86"/>
      <c r="D21" s="86"/>
      <c r="E21" s="87"/>
      <c r="F21" s="42" t="s">
        <v>23</v>
      </c>
      <c r="G21" s="43"/>
      <c r="H21" s="42" t="s">
        <v>24</v>
      </c>
      <c r="I21" s="43"/>
    </row>
    <row r="22" spans="1:9" ht="27.75" customHeight="1">
      <c r="A22" s="85"/>
      <c r="B22" s="86"/>
      <c r="C22" s="86"/>
      <c r="D22" s="86"/>
      <c r="E22" s="87"/>
      <c r="F22" s="88"/>
      <c r="G22" s="89"/>
      <c r="H22" s="88"/>
      <c r="I22" s="89"/>
    </row>
    <row r="23" spans="1:9">
      <c r="A23" s="90" t="s">
        <v>9</v>
      </c>
      <c r="B23" s="91"/>
      <c r="C23" s="91"/>
      <c r="D23" s="91"/>
      <c r="E23" s="92"/>
      <c r="F23" s="93">
        <f>F24+F25+F26+F27+F28+F29+F30+F31</f>
        <v>146897.07</v>
      </c>
      <c r="G23" s="94"/>
      <c r="H23" s="93">
        <f>H24+H25+H26+H27+H28+H29+H30+H31</f>
        <v>145610</v>
      </c>
      <c r="I23" s="94"/>
    </row>
    <row r="24" spans="1:9">
      <c r="A24" s="27" t="s">
        <v>10</v>
      </c>
      <c r="B24" s="28"/>
      <c r="C24" s="28"/>
      <c r="D24" s="28"/>
      <c r="E24" s="29"/>
      <c r="F24" s="95">
        <v>9429.7999999999993</v>
      </c>
      <c r="G24" s="59"/>
      <c r="H24" s="62">
        <v>20733.23</v>
      </c>
      <c r="I24" s="63"/>
    </row>
    <row r="25" spans="1:9">
      <c r="A25" s="70" t="s">
        <v>11</v>
      </c>
      <c r="B25" s="71"/>
      <c r="C25" s="71"/>
      <c r="D25" s="71"/>
      <c r="E25" s="72"/>
      <c r="F25" s="49">
        <f>14558.28-9439.02</f>
        <v>5119.26</v>
      </c>
      <c r="G25" s="84"/>
      <c r="H25" s="30">
        <v>1585.2</v>
      </c>
      <c r="I25" s="31"/>
    </row>
    <row r="26" spans="1:9">
      <c r="A26" s="46" t="s">
        <v>12</v>
      </c>
      <c r="B26" s="47"/>
      <c r="C26" s="47"/>
      <c r="D26" s="47"/>
      <c r="E26" s="48"/>
      <c r="F26" s="49">
        <v>6617.4</v>
      </c>
      <c r="G26" s="84"/>
      <c r="H26" s="30">
        <v>6049.4</v>
      </c>
      <c r="I26" s="31"/>
    </row>
    <row r="27" spans="1:9">
      <c r="A27" s="46" t="s">
        <v>18</v>
      </c>
      <c r="B27" s="47"/>
      <c r="C27" s="47"/>
      <c r="D27" s="47"/>
      <c r="E27" s="48"/>
      <c r="F27" s="49">
        <v>8271.75</v>
      </c>
      <c r="G27" s="84"/>
      <c r="H27" s="83">
        <v>2419.27</v>
      </c>
      <c r="I27" s="82"/>
    </row>
    <row r="28" spans="1:9">
      <c r="A28" s="46" t="s">
        <v>13</v>
      </c>
      <c r="B28" s="47"/>
      <c r="C28" s="47"/>
      <c r="D28" s="47"/>
      <c r="E28" s="48"/>
      <c r="F28" s="49">
        <v>61376.39</v>
      </c>
      <c r="G28" s="84"/>
      <c r="H28" s="30">
        <f>58409.9</f>
        <v>58409.9</v>
      </c>
      <c r="I28" s="31"/>
    </row>
    <row r="29" spans="1:9">
      <c r="A29" s="46" t="s">
        <v>14</v>
      </c>
      <c r="B29" s="47"/>
      <c r="C29" s="47"/>
      <c r="D29" s="47"/>
      <c r="E29" s="48"/>
      <c r="F29" s="49">
        <v>56082.47</v>
      </c>
      <c r="G29" s="84"/>
      <c r="H29" s="30">
        <v>56413</v>
      </c>
      <c r="I29" s="31"/>
    </row>
    <row r="30" spans="1:9">
      <c r="A30" s="8" t="s">
        <v>19</v>
      </c>
      <c r="B30" s="9"/>
      <c r="C30" s="9"/>
      <c r="D30" s="9"/>
      <c r="E30" s="10"/>
      <c r="F30" s="104"/>
      <c r="G30" s="105"/>
      <c r="H30" s="30"/>
      <c r="I30" s="31"/>
    </row>
    <row r="31" spans="1:9">
      <c r="A31" s="46" t="s">
        <v>15</v>
      </c>
      <c r="B31" s="47"/>
      <c r="C31" s="47"/>
      <c r="D31" s="47"/>
      <c r="E31" s="48"/>
      <c r="F31" s="49"/>
      <c r="G31" s="84"/>
      <c r="H31" s="30"/>
      <c r="I31" s="31"/>
    </row>
    <row r="32" spans="1:9">
      <c r="A32" s="96" t="s">
        <v>16</v>
      </c>
      <c r="B32" s="97"/>
      <c r="C32" s="97"/>
      <c r="D32" s="97"/>
      <c r="E32" s="98"/>
      <c r="F32" s="93">
        <v>63692.480000000003</v>
      </c>
      <c r="G32" s="94"/>
      <c r="H32" s="99">
        <v>63692.5</v>
      </c>
      <c r="I32" s="100"/>
    </row>
    <row r="33" spans="1:10">
      <c r="A33" s="96" t="s">
        <v>17</v>
      </c>
      <c r="B33" s="97"/>
      <c r="C33" s="97"/>
      <c r="D33" s="97"/>
      <c r="E33" s="98"/>
      <c r="F33" s="93">
        <v>69482.7</v>
      </c>
      <c r="G33" s="94"/>
      <c r="H33" s="99">
        <v>21352.639999999999</v>
      </c>
      <c r="I33" s="100"/>
    </row>
    <row r="34" spans="1:10">
      <c r="A34" s="96" t="s">
        <v>20</v>
      </c>
      <c r="B34" s="97"/>
      <c r="C34" s="97"/>
      <c r="D34" s="97"/>
      <c r="E34" s="98"/>
      <c r="F34" s="93"/>
      <c r="G34" s="94"/>
      <c r="H34" s="93"/>
      <c r="I34" s="94"/>
    </row>
    <row r="35" spans="1:10" ht="13.5" customHeight="1">
      <c r="A35" s="101"/>
      <c r="B35" s="102"/>
      <c r="C35" s="102"/>
      <c r="D35" s="102"/>
      <c r="E35" s="103"/>
      <c r="F35" s="93"/>
      <c r="G35" s="94"/>
      <c r="H35" s="93"/>
      <c r="I35" s="94"/>
    </row>
    <row r="36" spans="1:10">
      <c r="A36" s="96" t="s">
        <v>27</v>
      </c>
      <c r="B36" s="97"/>
      <c r="C36" s="97"/>
      <c r="D36" s="97"/>
      <c r="E36" s="98"/>
      <c r="F36" s="93">
        <f>F23+F32+F33+F34</f>
        <v>280072.25</v>
      </c>
      <c r="G36" s="94"/>
      <c r="H36" s="93">
        <f>H23+H32+H33+H34+H35</f>
        <v>230655.14</v>
      </c>
      <c r="I36" s="94"/>
      <c r="J36" s="11"/>
    </row>
    <row r="37" spans="1:10">
      <c r="A37" s="12" t="s">
        <v>28</v>
      </c>
      <c r="B37" s="13"/>
      <c r="C37" s="13"/>
      <c r="D37" s="13"/>
      <c r="E37" s="14"/>
      <c r="F37" s="93">
        <f>F38+F39+F40</f>
        <v>8602.4500000000007</v>
      </c>
      <c r="G37" s="94"/>
      <c r="H37" s="93">
        <f>H38+H39+H40</f>
        <v>10881.3</v>
      </c>
      <c r="I37" s="94"/>
    </row>
    <row r="38" spans="1:10">
      <c r="A38" s="15" t="s">
        <v>29</v>
      </c>
      <c r="B38" s="16"/>
      <c r="C38" s="16"/>
      <c r="D38" s="16"/>
      <c r="E38" s="17"/>
      <c r="F38" s="106">
        <v>4466.7</v>
      </c>
      <c r="G38" s="107"/>
      <c r="H38" s="106"/>
      <c r="I38" s="107"/>
    </row>
    <row r="39" spans="1:10">
      <c r="A39" s="15" t="s">
        <v>30</v>
      </c>
      <c r="B39" s="16"/>
      <c r="C39" s="16"/>
      <c r="D39" s="16"/>
      <c r="E39" s="17"/>
      <c r="F39" s="106">
        <v>661.75</v>
      </c>
      <c r="G39" s="107"/>
      <c r="H39" s="106">
        <v>688.5</v>
      </c>
      <c r="I39" s="107"/>
    </row>
    <row r="40" spans="1:10">
      <c r="A40" s="108" t="s">
        <v>31</v>
      </c>
      <c r="B40" s="109"/>
      <c r="C40" s="109"/>
      <c r="D40" s="109"/>
      <c r="E40" s="110"/>
      <c r="F40" s="106">
        <v>3474</v>
      </c>
      <c r="G40" s="107"/>
      <c r="H40" s="106">
        <v>10192.799999999999</v>
      </c>
      <c r="I40" s="107"/>
    </row>
    <row r="41" spans="1:10">
      <c r="A41" s="96" t="s">
        <v>25</v>
      </c>
      <c r="B41" s="97"/>
      <c r="C41" s="97"/>
      <c r="D41" s="97"/>
      <c r="E41" s="98"/>
      <c r="F41" s="93">
        <f>F36+F37</f>
        <v>288674.7</v>
      </c>
      <c r="G41" s="100"/>
      <c r="H41" s="93">
        <f>H36+H37</f>
        <v>241536.44</v>
      </c>
      <c r="I41" s="100"/>
    </row>
    <row r="42" spans="1:10">
      <c r="A42" s="18"/>
      <c r="B42" s="18"/>
      <c r="C42" s="18"/>
      <c r="D42" s="18"/>
      <c r="E42" s="18"/>
      <c r="F42" s="19"/>
      <c r="G42" s="20"/>
      <c r="H42" s="19"/>
      <c r="I42" s="20"/>
    </row>
    <row r="43" spans="1:10">
      <c r="A43" s="21" t="s">
        <v>32</v>
      </c>
      <c r="B43" s="18"/>
      <c r="C43" s="18"/>
      <c r="D43" s="18"/>
      <c r="E43" s="18"/>
      <c r="F43" s="19"/>
      <c r="G43" s="20"/>
      <c r="H43" s="22" t="s">
        <v>33</v>
      </c>
      <c r="I43" s="20"/>
    </row>
  </sheetData>
  <mergeCells count="97">
    <mergeCell ref="A40:E40"/>
    <mergeCell ref="F40:G40"/>
    <mergeCell ref="H40:I40"/>
    <mergeCell ref="A41:E41"/>
    <mergeCell ref="F41:G41"/>
    <mergeCell ref="H41:I41"/>
    <mergeCell ref="F30:G30"/>
    <mergeCell ref="H30:I30"/>
    <mergeCell ref="F39:G39"/>
    <mergeCell ref="H39:I39"/>
    <mergeCell ref="F37:G37"/>
    <mergeCell ref="H37:I37"/>
    <mergeCell ref="F38:G38"/>
    <mergeCell ref="H38:I38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4:C16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11:C11"/>
    <mergeCell ref="D11:E11"/>
    <mergeCell ref="F11:G11"/>
    <mergeCell ref="H11:I11"/>
    <mergeCell ref="A12:C13"/>
    <mergeCell ref="D12:E13"/>
    <mergeCell ref="F12:G13"/>
    <mergeCell ref="H12:I13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2020-03-13T08:27:14Z</dcterms:modified>
</cp:coreProperties>
</file>