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F38" i="1"/>
  <c r="D13" i="1" l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<sst xmlns="http://schemas.openxmlformats.org/spreadsheetml/2006/main" count="46" uniqueCount="45">
  <si>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</si>
  <si>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</si>
  <si>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</si>
  <si>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</si>
  <si>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</si>
  <si>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</si>
  <si>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</si>
  <si>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</si>
  <si>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</si>
  <si>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</si>
  <si>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</si>
  <si>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</si>
  <si>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</si>
  <si>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</si>
  <si>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</si>
  <si>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</si>
  <si>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</si>
  <si>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</si>
  <si>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</si>
  <si>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</si>
  <si>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</si>
  <si>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</si>
  <si>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</si>
  <si>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</si>
  <si>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</si>
  <si>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</si>
  <si>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</si>
  <si>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</si>
  <si>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</si>
  <si>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</si>
  <si>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</si>
  <si>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</si>
  <si>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</si>
  <si>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</si>
  <si>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</si>
  <si>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</si>
  <si>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</si>
  <si>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</si>
  <si>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</si>
  <si>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</si>
  <si>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</si>
  <si>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</si>
  <si>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</si>
  <si>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многоквартирному дому по адресу ул.Металлургов,1  за  2021 год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</si>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</sst>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43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38" t="s">
        <v>1</v>
      </c>
      <c r="B6" s="70"/>
      <c r="C6" s="70"/>
      <c r="D6" s="39"/>
      <c r="E6" s="38" t="s">
        <v>2</v>
      </c>
      <c r="F6" s="70"/>
      <c r="G6" s="70"/>
      <c r="H6" s="70"/>
      <c r="I6" s="39"/>
    </row>
    <row r="7" spans="1:9" x14ac:dyDescent="0.25">
      <c r="A7" s="71" t="s">
        <v>3</v>
      </c>
      <c r="B7" s="72"/>
      <c r="C7" s="72"/>
      <c r="D7" s="73"/>
      <c r="E7" s="38">
        <v>9620.1</v>
      </c>
      <c r="F7" s="70"/>
      <c r="G7" s="70"/>
      <c r="H7" s="70"/>
      <c r="I7" s="39"/>
    </row>
    <row r="8" spans="1:9" x14ac:dyDescent="0.25">
      <c r="A8" s="74" t="s">
        <v>4</v>
      </c>
      <c r="B8" s="75"/>
      <c r="C8" s="75"/>
      <c r="D8" s="76"/>
      <c r="E8" s="38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61" t="s">
        <v>5</v>
      </c>
      <c r="E9" s="62"/>
      <c r="F9" s="61" t="s">
        <v>18</v>
      </c>
      <c r="G9" s="62"/>
      <c r="H9" s="61"/>
      <c r="I9" s="62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79" t="s">
        <v>40</v>
      </c>
      <c r="B11" s="80"/>
      <c r="C11" s="81"/>
      <c r="D11" s="82">
        <v>-451893.24</v>
      </c>
      <c r="E11" s="83"/>
      <c r="F11" s="84"/>
      <c r="G11" s="85"/>
      <c r="H11" s="82"/>
      <c r="I11" s="83"/>
    </row>
    <row r="12" spans="1:9" x14ac:dyDescent="0.25">
      <c r="A12" s="32" t="s">
        <v>6</v>
      </c>
      <c r="B12" s="33"/>
      <c r="C12" s="34"/>
      <c r="D12" s="35">
        <f>F44</f>
        <v>2345235.4400000004</v>
      </c>
      <c r="E12" s="39"/>
      <c r="F12" s="38"/>
      <c r="G12" s="39"/>
      <c r="H12" s="35"/>
      <c r="I12" s="39"/>
    </row>
    <row r="13" spans="1:9" x14ac:dyDescent="0.25">
      <c r="A13" s="86" t="s">
        <v>7</v>
      </c>
      <c r="B13" s="87"/>
      <c r="C13" s="88"/>
      <c r="D13" s="92">
        <f>90740.39+2108363.2+11311.14+88771.03</f>
        <v>2299185.7600000002</v>
      </c>
      <c r="E13" s="93"/>
      <c r="F13" s="96"/>
      <c r="G13" s="97"/>
      <c r="H13" s="99"/>
      <c r="I13" s="100"/>
    </row>
    <row r="14" spans="1:9" x14ac:dyDescent="0.25">
      <c r="A14" s="89"/>
      <c r="B14" s="90"/>
      <c r="C14" s="91"/>
      <c r="D14" s="94"/>
      <c r="E14" s="95"/>
      <c r="F14" s="98"/>
      <c r="G14" s="52"/>
      <c r="H14" s="53"/>
      <c r="I14" s="54"/>
    </row>
    <row r="15" spans="1:9" ht="14.1" customHeight="1" x14ac:dyDescent="0.25">
      <c r="A15" s="101" t="s">
        <v>39</v>
      </c>
      <c r="B15" s="102"/>
      <c r="C15" s="103"/>
      <c r="D15" s="99">
        <v>720</v>
      </c>
      <c r="E15" s="100"/>
      <c r="F15" s="109"/>
      <c r="G15" s="110"/>
      <c r="H15" s="99"/>
      <c r="I15" s="100"/>
    </row>
    <row r="16" spans="1:9" ht="14.1" customHeight="1" x14ac:dyDescent="0.25">
      <c r="A16" s="104"/>
      <c r="B16" s="105"/>
      <c r="C16" s="106"/>
      <c r="D16" s="107"/>
      <c r="E16" s="108"/>
      <c r="F16" s="111"/>
      <c r="G16" s="112"/>
      <c r="H16" s="107"/>
      <c r="I16" s="108"/>
    </row>
    <row r="17" spans="1:9" ht="14.1" customHeight="1" x14ac:dyDescent="0.25">
      <c r="A17" s="55"/>
      <c r="B17" s="56"/>
      <c r="C17" s="57"/>
      <c r="D17" s="53"/>
      <c r="E17" s="54"/>
      <c r="F17" s="113"/>
      <c r="G17" s="114"/>
      <c r="H17" s="53"/>
      <c r="I17" s="54"/>
    </row>
    <row r="18" spans="1:9" ht="30.75" customHeight="1" x14ac:dyDescent="0.25">
      <c r="A18" s="48" t="s">
        <v>34</v>
      </c>
      <c r="B18" s="49"/>
      <c r="C18" s="50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68">
        <f>H44</f>
        <v>2562495.81</v>
      </c>
      <c r="E19" s="45"/>
      <c r="F19" s="44"/>
      <c r="G19" s="45"/>
      <c r="H19" s="35"/>
      <c r="I19" s="39"/>
    </row>
    <row r="20" spans="1:9" x14ac:dyDescent="0.25">
      <c r="A20" s="32" t="s">
        <v>20</v>
      </c>
      <c r="B20" s="33"/>
      <c r="C20" s="34"/>
      <c r="D20" s="68">
        <f>D11+D12+D15+D18-D19</f>
        <v>-668433.60999999964</v>
      </c>
      <c r="E20" s="45"/>
      <c r="F20" s="38"/>
      <c r="G20" s="39"/>
      <c r="H20" s="38"/>
      <c r="I20" s="39"/>
    </row>
    <row r="21" spans="1:9" ht="21" customHeight="1" x14ac:dyDescent="0.25">
      <c r="A21" s="48" t="s">
        <v>21</v>
      </c>
      <c r="B21" s="49"/>
      <c r="C21" s="50"/>
      <c r="D21" s="35">
        <f>D12/(E7+E8)/12</f>
        <v>20.315411135712385</v>
      </c>
      <c r="E21" s="36"/>
      <c r="F21" s="35"/>
      <c r="G21" s="36"/>
      <c r="H21" s="38"/>
      <c r="I21" s="39"/>
    </row>
    <row r="22" spans="1:9" ht="15" customHeight="1" x14ac:dyDescent="0.25">
      <c r="A22" s="58"/>
      <c r="B22" s="59"/>
      <c r="C22" s="59"/>
      <c r="D22" s="59"/>
      <c r="E22" s="60"/>
      <c r="F22" s="61" t="s">
        <v>22</v>
      </c>
      <c r="G22" s="62"/>
      <c r="H22" s="61" t="s">
        <v>23</v>
      </c>
      <c r="I22" s="62"/>
    </row>
    <row r="23" spans="1:9" ht="15" customHeight="1" x14ac:dyDescent="0.25">
      <c r="A23" s="58"/>
      <c r="B23" s="59"/>
      <c r="C23" s="59"/>
      <c r="D23" s="59"/>
      <c r="E23" s="60"/>
      <c r="F23" s="63"/>
      <c r="G23" s="64"/>
      <c r="H23" s="63"/>
      <c r="I23" s="64"/>
    </row>
    <row r="24" spans="1:9" x14ac:dyDescent="0.25">
      <c r="A24" s="65" t="s">
        <v>9</v>
      </c>
      <c r="B24" s="66"/>
      <c r="C24" s="66"/>
      <c r="D24" s="66"/>
      <c r="E24" s="67"/>
      <c r="F24" s="30">
        <f>F25+F26+F27+F28+F29+F30+F31+F32+F33</f>
        <v>1089814.28</v>
      </c>
      <c r="G24" s="37"/>
      <c r="H24" s="30">
        <f>H25+H26+H27+H28+H29+H30+H31+H32+H33+H34</f>
        <v>1117383.21</v>
      </c>
      <c r="I24" s="37"/>
    </row>
    <row r="25" spans="1:9" x14ac:dyDescent="0.25">
      <c r="A25" s="48" t="s">
        <v>10</v>
      </c>
      <c r="B25" s="49"/>
      <c r="C25" s="49"/>
      <c r="D25" s="49"/>
      <c r="E25" s="50"/>
      <c r="F25" s="51">
        <v>39461.760000000002</v>
      </c>
      <c r="G25" s="52"/>
      <c r="H25" s="53">
        <v>52916.81</v>
      </c>
      <c r="I25" s="54"/>
    </row>
    <row r="26" spans="1:9" x14ac:dyDescent="0.25">
      <c r="A26" s="55" t="s">
        <v>36</v>
      </c>
      <c r="B26" s="56"/>
      <c r="C26" s="56"/>
      <c r="D26" s="56"/>
      <c r="E26" s="57"/>
      <c r="F26" s="35">
        <v>70799.039999999994</v>
      </c>
      <c r="G26" s="36"/>
      <c r="H26" s="38">
        <v>63175.75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58032</v>
      </c>
      <c r="G27" s="36"/>
      <c r="H27" s="38">
        <v>39046.07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49907.519999999997</v>
      </c>
      <c r="G28" s="36"/>
      <c r="H28" s="44">
        <v>85719.38</v>
      </c>
      <c r="I28" s="45"/>
    </row>
    <row r="29" spans="1:9" ht="30" customHeight="1" x14ac:dyDescent="0.25">
      <c r="A29" s="48" t="s">
        <v>44</v>
      </c>
      <c r="B29" s="49"/>
      <c r="C29" s="49"/>
      <c r="D29" s="49"/>
      <c r="E29" s="50"/>
      <c r="F29" s="35">
        <v>436400.64000000001</v>
      </c>
      <c r="G29" s="36"/>
      <c r="H29" s="38">
        <f>413187.84+15225+12899</f>
        <v>441311.84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435213.32</v>
      </c>
      <c r="G30" s="36"/>
      <c r="H30" s="38">
        <v>435213.36</v>
      </c>
      <c r="I30" s="39"/>
    </row>
    <row r="31" spans="1:9" x14ac:dyDescent="0.25">
      <c r="A31" s="10" t="s">
        <v>41</v>
      </c>
      <c r="B31" s="8"/>
      <c r="C31" s="8"/>
      <c r="D31" s="8"/>
      <c r="E31" s="9"/>
      <c r="F31" s="46"/>
      <c r="G31" s="47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25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42</v>
      </c>
      <c r="B34" s="23"/>
      <c r="C34" s="23"/>
      <c r="D34" s="23"/>
      <c r="E34" s="24"/>
      <c r="F34" s="25"/>
      <c r="G34" s="26"/>
      <c r="H34" s="38"/>
      <c r="I34" s="39"/>
    </row>
    <row r="35" spans="1:9" x14ac:dyDescent="0.25">
      <c r="A35" s="27" t="s">
        <v>28</v>
      </c>
      <c r="B35" s="28"/>
      <c r="C35" s="28"/>
      <c r="D35" s="28"/>
      <c r="E35" s="29"/>
      <c r="F35" s="30">
        <v>446846.4</v>
      </c>
      <c r="G35" s="37"/>
      <c r="H35" s="40">
        <v>446846.4</v>
      </c>
      <c r="I35" s="31"/>
    </row>
    <row r="36" spans="1:9" x14ac:dyDescent="0.25">
      <c r="A36" s="27" t="s">
        <v>26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27</v>
      </c>
      <c r="B37" s="28"/>
      <c r="C37" s="28"/>
      <c r="D37" s="28"/>
      <c r="E37" s="29"/>
      <c r="F37" s="30"/>
      <c r="G37" s="37"/>
      <c r="H37" s="30"/>
      <c r="I37" s="37"/>
    </row>
    <row r="38" spans="1:9" x14ac:dyDescent="0.25">
      <c r="A38" s="19" t="s">
        <v>35</v>
      </c>
      <c r="B38" s="20"/>
      <c r="C38" s="20"/>
      <c r="D38" s="20"/>
      <c r="E38" s="21"/>
      <c r="F38" s="30">
        <f>618384.46-262.62-7440.87</f>
        <v>610680.97</v>
      </c>
      <c r="G38" s="37"/>
      <c r="H38" s="30">
        <v>798331.5</v>
      </c>
      <c r="I38" s="37"/>
    </row>
    <row r="39" spans="1:9" x14ac:dyDescent="0.25">
      <c r="A39" s="27" t="s">
        <v>29</v>
      </c>
      <c r="B39" s="28"/>
      <c r="C39" s="28"/>
      <c r="D39" s="28"/>
      <c r="E39" s="29"/>
      <c r="F39" s="30">
        <f>F24+F35+F36+F37+F38</f>
        <v>2147341.6500000004</v>
      </c>
      <c r="G39" s="31"/>
      <c r="H39" s="30">
        <f>H24+H35+H36+H37+H38</f>
        <v>2362561.11</v>
      </c>
      <c r="I39" s="31"/>
    </row>
    <row r="40" spans="1:9" x14ac:dyDescent="0.25">
      <c r="A40" s="11" t="s">
        <v>30</v>
      </c>
      <c r="B40" s="12"/>
      <c r="C40" s="12"/>
      <c r="D40" s="12"/>
      <c r="E40" s="13"/>
      <c r="F40" s="30">
        <f>F41+F42+F43</f>
        <v>197893.78999999998</v>
      </c>
      <c r="G40" s="37"/>
      <c r="H40" s="30">
        <f>H41+H42+H43</f>
        <v>199934.7</v>
      </c>
      <c r="I40" s="37"/>
    </row>
    <row r="41" spans="1:9" x14ac:dyDescent="0.25">
      <c r="A41" s="14" t="s">
        <v>31</v>
      </c>
      <c r="B41" s="15"/>
      <c r="C41" s="15"/>
      <c r="D41" s="15"/>
      <c r="E41" s="16"/>
      <c r="F41" s="30">
        <v>97494.81</v>
      </c>
      <c r="G41" s="37"/>
      <c r="H41" s="30">
        <v>98178</v>
      </c>
      <c r="I41" s="37"/>
    </row>
    <row r="42" spans="1:9" x14ac:dyDescent="0.25">
      <c r="A42" s="14" t="s">
        <v>32</v>
      </c>
      <c r="B42" s="15"/>
      <c r="C42" s="15"/>
      <c r="D42" s="15"/>
      <c r="E42" s="16"/>
      <c r="F42" s="30">
        <v>11026.23</v>
      </c>
      <c r="G42" s="37"/>
      <c r="H42" s="30">
        <v>54330.25</v>
      </c>
      <c r="I42" s="37"/>
    </row>
    <row r="43" spans="1:9" x14ac:dyDescent="0.25">
      <c r="A43" s="41" t="s">
        <v>33</v>
      </c>
      <c r="B43" s="42"/>
      <c r="C43" s="42"/>
      <c r="D43" s="42"/>
      <c r="E43" s="43"/>
      <c r="F43" s="30">
        <v>89372.75</v>
      </c>
      <c r="G43" s="37"/>
      <c r="H43" s="30">
        <v>47426.45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2345235.4400000004</v>
      </c>
      <c r="G44" s="31"/>
      <c r="H44" s="30">
        <f>H39+H40</f>
        <v>2562495.81</v>
      </c>
      <c r="I44" s="31"/>
    </row>
    <row r="45" spans="1:9" x14ac:dyDescent="0.25">
      <c r="A45" s="27"/>
      <c r="B45" s="28"/>
      <c r="C45" s="28"/>
      <c r="D45" s="28"/>
      <c r="E45" s="29"/>
      <c r="F45" s="40"/>
      <c r="G45" s="31"/>
      <c r="H45" s="38"/>
      <c r="I45" s="39"/>
    </row>
    <row r="47" spans="1:9" x14ac:dyDescent="0.25">
      <c r="A47" t="s">
        <v>38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2022-02-25T04:48:27Z</dcterms:modified>
</cp:coreProperties>
</file>