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9" i="1"/>
  <c r="H24" l="1"/>
  <c r="H29"/>
  <c r="F26" l="1"/>
  <c r="F30"/>
  <c r="F38"/>
  <c r="H40" l="1"/>
  <c r="H39"/>
  <c r="F24"/>
  <c r="F39" s="1"/>
  <c r="F40" l="1"/>
  <c r="H44" l="1"/>
  <c r="D19" s="1"/>
  <c r="F44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<sst xmlns="http://schemas.openxmlformats.org/spreadsheetml/2006/main" count="45" uniqueCount="44">
  <si>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</si>
  <si>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</si>
  <si>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</si>
  <si>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</si>
  <si>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</si>
  <si>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</si>
  <si>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</si>
  <si>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</si>
  <si>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</si>
  <si>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</si>
  <si>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</si>
  <si>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</si>
  <si>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</si>
  <si>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</si>
  <si>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</si>
  <si>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</si>
  <si>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</si>
  <si>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</si>
  <si>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</si>
  <si>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</si>
  <si>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</si>
  <si>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</si>
  <si>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</si>
  <si>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</si>
  <si>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</si>
  <si>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</si>
  <si>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</si>
  <si>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</si>
  <si>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</si>
  <si>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</si>
  <si>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</si>
  <si>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</si>
  <si>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</si>
  <si>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</si>
  <si>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</si>
  <si>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</si>
  <si>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</si>
  <si>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</si>
  <si>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 общего имущества</t>
  </si>
  <si>
    <t>Ген.директор ООО УК "Крокус"</t>
  </si>
  <si>
    <t>Переходящие остатки денежных средств</t>
  </si>
  <si>
    <t>многоквартирному дому по адресу ул. Сосновая, 13  за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</si>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</sst>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9"/>
  <sheetViews>
    <sheetView tabSelected="1" topLeftCell="A7" workbookViewId="0">
      <selection activeCell="A19" sqref="A19:C19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>
      <c r="A7" s="74" t="s">
        <v>3</v>
      </c>
      <c r="B7" s="75"/>
      <c r="C7" s="75"/>
      <c r="D7" s="76"/>
      <c r="E7" s="38">
        <v>6900.61</v>
      </c>
      <c r="F7" s="73"/>
      <c r="G7" s="73"/>
      <c r="H7" s="73"/>
      <c r="I7" s="39"/>
    </row>
    <row r="8" spans="1:9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>
      <c r="A11" s="82" t="s">
        <v>40</v>
      </c>
      <c r="B11" s="83"/>
      <c r="C11" s="84"/>
      <c r="D11" s="85">
        <v>69879.05</v>
      </c>
      <c r="E11" s="86"/>
      <c r="F11" s="87">
        <v>0</v>
      </c>
      <c r="G11" s="88"/>
      <c r="H11" s="85"/>
      <c r="I11" s="86"/>
    </row>
    <row r="12" spans="1:9">
      <c r="A12" s="32" t="s">
        <v>6</v>
      </c>
      <c r="B12" s="33"/>
      <c r="C12" s="34"/>
      <c r="D12" s="35">
        <f>F44</f>
        <v>2019130.25</v>
      </c>
      <c r="E12" s="39"/>
      <c r="F12" s="38"/>
      <c r="G12" s="39"/>
      <c r="H12" s="35"/>
      <c r="I12" s="39"/>
    </row>
    <row r="13" spans="1:9">
      <c r="A13" s="89" t="s">
        <v>7</v>
      </c>
      <c r="B13" s="90"/>
      <c r="C13" s="91"/>
      <c r="D13" s="95"/>
      <c r="E13" s="96"/>
      <c r="F13" s="99">
        <f>F12*98/100</f>
        <v>0</v>
      </c>
      <c r="G13" s="100"/>
      <c r="H13" s="102"/>
      <c r="I13" s="103"/>
    </row>
    <row r="14" spans="1:9">
      <c r="A14" s="92"/>
      <c r="B14" s="93"/>
      <c r="C14" s="94"/>
      <c r="D14" s="97"/>
      <c r="E14" s="98"/>
      <c r="F14" s="101"/>
      <c r="G14" s="55"/>
      <c r="H14" s="56"/>
      <c r="I14" s="57"/>
    </row>
    <row r="15" spans="1:9">
      <c r="A15" s="104" t="s">
        <v>38</v>
      </c>
      <c r="B15" s="105"/>
      <c r="C15" s="106"/>
      <c r="D15" s="102"/>
      <c r="E15" s="103"/>
      <c r="F15" s="112"/>
      <c r="G15" s="113"/>
      <c r="H15" s="102"/>
      <c r="I15" s="103"/>
    </row>
    <row r="16" spans="1:9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>
      <c r="A18" s="51"/>
      <c r="B18" s="52"/>
      <c r="C18" s="53"/>
      <c r="D18" s="38"/>
      <c r="E18" s="39"/>
      <c r="F18" s="17"/>
      <c r="G18" s="18"/>
      <c r="H18" s="38"/>
      <c r="I18" s="39"/>
    </row>
    <row r="19" spans="1:9">
      <c r="A19" s="32" t="s">
        <v>8</v>
      </c>
      <c r="B19" s="33"/>
      <c r="C19" s="34"/>
      <c r="D19" s="71">
        <f>H44</f>
        <v>2013397.1100000003</v>
      </c>
      <c r="E19" s="48"/>
      <c r="F19" s="47">
        <v>0</v>
      </c>
      <c r="G19" s="48"/>
      <c r="H19" s="35"/>
      <c r="I19" s="39"/>
    </row>
    <row r="20" spans="1:9">
      <c r="A20" s="32" t="s">
        <v>20</v>
      </c>
      <c r="B20" s="33"/>
      <c r="C20" s="34"/>
      <c r="D20" s="71">
        <f>D11+D12+D15+D18-D19</f>
        <v>75612.189999999711</v>
      </c>
      <c r="E20" s="48"/>
      <c r="F20" s="38">
        <f>F11+F12+F15-F19</f>
        <v>0</v>
      </c>
      <c r="G20" s="39"/>
      <c r="H20" s="38"/>
      <c r="I20" s="39"/>
    </row>
    <row r="21" spans="1:9" ht="21" customHeight="1">
      <c r="A21" s="51" t="s">
        <v>21</v>
      </c>
      <c r="B21" s="52"/>
      <c r="C21" s="53"/>
      <c r="D21" s="35">
        <f>D12/(E7+E8)/12</f>
        <v>24.383475398068672</v>
      </c>
      <c r="E21" s="36"/>
      <c r="F21" s="35">
        <v>3.9</v>
      </c>
      <c r="G21" s="36"/>
      <c r="H21" s="38"/>
      <c r="I21" s="39"/>
    </row>
    <row r="22" spans="1:9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>
      <c r="A23" s="61"/>
      <c r="B23" s="62"/>
      <c r="C23" s="62"/>
      <c r="D23" s="62"/>
      <c r="E23" s="63"/>
      <c r="F23" s="66"/>
      <c r="G23" s="67"/>
      <c r="H23" s="66"/>
      <c r="I23" s="67"/>
    </row>
    <row r="24" spans="1:9">
      <c r="A24" s="68" t="s">
        <v>9</v>
      </c>
      <c r="B24" s="69"/>
      <c r="C24" s="69"/>
      <c r="D24" s="69"/>
      <c r="E24" s="70"/>
      <c r="F24" s="30">
        <f>F25+F26+F27+F28+F29+F30+F31+F32+F33</f>
        <v>968870.25</v>
      </c>
      <c r="G24" s="37"/>
      <c r="H24" s="30">
        <f>H25+H26+H27+H28+H29+H30+H31+H32+H33+H34</f>
        <v>971576.16000000015</v>
      </c>
      <c r="I24" s="37"/>
    </row>
    <row r="25" spans="1:9">
      <c r="A25" s="51" t="s">
        <v>10</v>
      </c>
      <c r="B25" s="52"/>
      <c r="C25" s="52"/>
      <c r="D25" s="52"/>
      <c r="E25" s="53"/>
      <c r="F25" s="54">
        <v>38091.370000000003</v>
      </c>
      <c r="G25" s="55"/>
      <c r="H25" s="56">
        <v>20839.04</v>
      </c>
      <c r="I25" s="57"/>
    </row>
    <row r="26" spans="1:9">
      <c r="A26" s="58" t="s">
        <v>36</v>
      </c>
      <c r="B26" s="59"/>
      <c r="C26" s="59"/>
      <c r="D26" s="59"/>
      <c r="E26" s="60"/>
      <c r="F26" s="35">
        <f>113860.07-7392.57</f>
        <v>106467.5</v>
      </c>
      <c r="G26" s="36"/>
      <c r="H26" s="38">
        <v>96996.18</v>
      </c>
      <c r="I26" s="39"/>
    </row>
    <row r="27" spans="1:9">
      <c r="A27" s="32" t="s">
        <v>11</v>
      </c>
      <c r="B27" s="33"/>
      <c r="C27" s="33"/>
      <c r="D27" s="33"/>
      <c r="E27" s="34"/>
      <c r="F27" s="35">
        <v>41403.660000000003</v>
      </c>
      <c r="G27" s="36"/>
      <c r="H27" s="38">
        <v>34295.949999999997</v>
      </c>
      <c r="I27" s="39"/>
    </row>
    <row r="28" spans="1:9">
      <c r="A28" s="32" t="s">
        <v>17</v>
      </c>
      <c r="B28" s="33"/>
      <c r="C28" s="33"/>
      <c r="D28" s="33"/>
      <c r="E28" s="34"/>
      <c r="F28" s="35">
        <v>41403.660000000003</v>
      </c>
      <c r="G28" s="36"/>
      <c r="H28" s="47">
        <v>31511.35</v>
      </c>
      <c r="I28" s="48"/>
    </row>
    <row r="29" spans="1:9">
      <c r="A29" s="32" t="s">
        <v>25</v>
      </c>
      <c r="B29" s="33"/>
      <c r="C29" s="33"/>
      <c r="D29" s="33"/>
      <c r="E29" s="34"/>
      <c r="F29" s="35">
        <f>197909.49+12421.13+12261.36-1531.92</f>
        <v>221060.05999999997</v>
      </c>
      <c r="G29" s="36"/>
      <c r="H29" s="38">
        <f>185474.64+27260+16454.76</f>
        <v>229189.40000000002</v>
      </c>
      <c r="I29" s="39"/>
    </row>
    <row r="30" spans="1:9">
      <c r="A30" s="32" t="s">
        <v>12</v>
      </c>
      <c r="B30" s="33"/>
      <c r="C30" s="33"/>
      <c r="D30" s="33"/>
      <c r="E30" s="34"/>
      <c r="F30" s="35">
        <f>500156.21</f>
        <v>500156.21</v>
      </c>
      <c r="G30" s="36"/>
      <c r="H30" s="38">
        <v>500119.2</v>
      </c>
      <c r="I30" s="39"/>
    </row>
    <row r="31" spans="1:9">
      <c r="A31" s="10" t="s">
        <v>42</v>
      </c>
      <c r="B31" s="8"/>
      <c r="C31" s="8"/>
      <c r="D31" s="8"/>
      <c r="E31" s="9"/>
      <c r="F31" s="49">
        <v>19045.68</v>
      </c>
      <c r="G31" s="50"/>
      <c r="H31" s="38"/>
      <c r="I31" s="39"/>
    </row>
    <row r="32" spans="1:9">
      <c r="A32" s="32" t="s">
        <v>13</v>
      </c>
      <c r="B32" s="33"/>
      <c r="C32" s="33"/>
      <c r="D32" s="33"/>
      <c r="E32" s="34"/>
      <c r="F32" s="35">
        <v>1242.1099999999999</v>
      </c>
      <c r="G32" s="36"/>
      <c r="H32" s="38"/>
      <c r="I32" s="39"/>
    </row>
    <row r="33" spans="1:9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>
      <c r="A34" s="22" t="s">
        <v>43</v>
      </c>
      <c r="B34" s="23"/>
      <c r="C34" s="23"/>
      <c r="D34" s="23"/>
      <c r="E34" s="24"/>
      <c r="F34" s="25"/>
      <c r="G34" s="26"/>
      <c r="H34" s="38">
        <v>58625.04</v>
      </c>
      <c r="I34" s="39"/>
    </row>
    <row r="35" spans="1:9">
      <c r="A35" s="27" t="s">
        <v>29</v>
      </c>
      <c r="B35" s="28"/>
      <c r="C35" s="28"/>
      <c r="D35" s="28"/>
      <c r="E35" s="29"/>
      <c r="F35" s="30">
        <v>277404.52</v>
      </c>
      <c r="G35" s="37"/>
      <c r="H35" s="43">
        <v>277380</v>
      </c>
      <c r="I35" s="31"/>
    </row>
    <row r="36" spans="1:9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>
      <c r="A37" s="27" t="s">
        <v>28</v>
      </c>
      <c r="B37" s="28"/>
      <c r="C37" s="28"/>
      <c r="D37" s="28"/>
      <c r="E37" s="29"/>
      <c r="F37" s="30">
        <v>509265.02</v>
      </c>
      <c r="G37" s="37"/>
      <c r="H37" s="30">
        <v>509349.77</v>
      </c>
      <c r="I37" s="37"/>
    </row>
    <row r="38" spans="1:9">
      <c r="A38" s="19" t="s">
        <v>35</v>
      </c>
      <c r="B38" s="20"/>
      <c r="C38" s="20"/>
      <c r="D38" s="20"/>
      <c r="E38" s="21"/>
      <c r="F38" s="30">
        <f>41403.66+41403.66</f>
        <v>82807.320000000007</v>
      </c>
      <c r="G38" s="37"/>
      <c r="H38" s="30">
        <v>96227.29</v>
      </c>
      <c r="I38" s="37"/>
    </row>
    <row r="39" spans="1:9">
      <c r="A39" s="27" t="s">
        <v>30</v>
      </c>
      <c r="B39" s="28"/>
      <c r="C39" s="28"/>
      <c r="D39" s="28"/>
      <c r="E39" s="29"/>
      <c r="F39" s="30">
        <f>F24+F35+F36+F37+F38</f>
        <v>1838347.11</v>
      </c>
      <c r="G39" s="31"/>
      <c r="H39" s="30">
        <f>H24+H35+H36+H37+H38</f>
        <v>1854533.2200000002</v>
      </c>
      <c r="I39" s="31"/>
    </row>
    <row r="40" spans="1:9">
      <c r="A40" s="11" t="s">
        <v>31</v>
      </c>
      <c r="B40" s="12"/>
      <c r="C40" s="12"/>
      <c r="D40" s="12"/>
      <c r="E40" s="13"/>
      <c r="F40" s="30">
        <f>F41+F42+F43</f>
        <v>180783.14</v>
      </c>
      <c r="G40" s="37"/>
      <c r="H40" s="30">
        <f>H41+H42+H43</f>
        <v>158863.89000000001</v>
      </c>
      <c r="I40" s="37"/>
    </row>
    <row r="41" spans="1:9">
      <c r="A41" s="14" t="s">
        <v>32</v>
      </c>
      <c r="B41" s="15"/>
      <c r="C41" s="15"/>
      <c r="D41" s="15"/>
      <c r="E41" s="16"/>
      <c r="F41" s="30">
        <v>46094.68</v>
      </c>
      <c r="G41" s="37"/>
      <c r="H41" s="30">
        <v>0</v>
      </c>
      <c r="I41" s="37"/>
    </row>
    <row r="42" spans="1:9">
      <c r="A42" s="14" t="s">
        <v>33</v>
      </c>
      <c r="B42" s="15"/>
      <c r="C42" s="15"/>
      <c r="D42" s="15"/>
      <c r="E42" s="16"/>
      <c r="F42" s="30">
        <v>10900</v>
      </c>
      <c r="G42" s="37"/>
      <c r="H42" s="30">
        <v>35252.199999999997</v>
      </c>
      <c r="I42" s="37"/>
    </row>
    <row r="43" spans="1:9">
      <c r="A43" s="44" t="s">
        <v>34</v>
      </c>
      <c r="B43" s="45"/>
      <c r="C43" s="45"/>
      <c r="D43" s="45"/>
      <c r="E43" s="46"/>
      <c r="F43" s="30">
        <v>123788.46</v>
      </c>
      <c r="G43" s="37"/>
      <c r="H43" s="30">
        <v>123611.69</v>
      </c>
      <c r="I43" s="37"/>
    </row>
    <row r="44" spans="1:9">
      <c r="A44" s="27" t="s">
        <v>24</v>
      </c>
      <c r="B44" s="28"/>
      <c r="C44" s="28"/>
      <c r="D44" s="28"/>
      <c r="E44" s="29"/>
      <c r="F44" s="30">
        <f>F39+F40</f>
        <v>2019130.25</v>
      </c>
      <c r="G44" s="31"/>
      <c r="H44" s="30">
        <f>H39+H40</f>
        <v>2013397.1100000003</v>
      </c>
      <c r="I44" s="31"/>
    </row>
    <row r="45" spans="1:9">
      <c r="A45" s="40"/>
      <c r="B45" s="41"/>
      <c r="C45" s="41"/>
      <c r="D45" s="41"/>
      <c r="E45" s="42"/>
      <c r="F45" s="43"/>
      <c r="G45" s="31"/>
      <c r="H45" s="38"/>
      <c r="I45" s="39"/>
    </row>
    <row r="47" spans="1:9">
      <c r="A47" t="s">
        <v>39</v>
      </c>
      <c r="F47" t="s">
        <v>16</v>
      </c>
      <c r="H47" t="s">
        <v>15</v>
      </c>
    </row>
    <row r="49" spans="1:8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2021-04-12T01:50:56Z</dcterms:modified>
</cp:coreProperties>
</file>