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пример" sheetId="10" r:id="rId10"/>
  </sheets>
  <calcPr calcId="145621"/>
</workbook>
</file>

<file path=xl/calcChain.xml><?xml version="1.0" encoding="utf-8"?>
<calcChain xmlns="http://schemas.openxmlformats.org/spreadsheetml/2006/main">
  <c r="D17" i="6" l="1"/>
  <c r="D70" i="2"/>
  <c r="C70" i="2"/>
  <c r="D39" i="1"/>
  <c r="D34" i="9"/>
  <c r="D15" i="6"/>
  <c r="C15" i="6"/>
  <c r="C62" i="2"/>
  <c r="C37" i="1"/>
  <c r="D37" i="1" s="1"/>
  <c r="C8" i="7"/>
  <c r="C58" i="2"/>
  <c r="D58" i="2" s="1"/>
  <c r="D62" i="2" s="1"/>
  <c r="C50" i="2"/>
  <c r="C28" i="9"/>
  <c r="C45" i="2"/>
  <c r="C28" i="1"/>
  <c r="C24" i="9"/>
  <c r="C41" i="2"/>
  <c r="C23" i="1"/>
  <c r="C18" i="9"/>
  <c r="C37" i="2"/>
  <c r="C31" i="2"/>
  <c r="C21" i="2"/>
  <c r="E35" i="10" l="1"/>
  <c r="E31" i="10"/>
  <c r="E32" i="10"/>
  <c r="B32" i="10" s="1"/>
  <c r="E29" i="10"/>
  <c r="E28" i="10"/>
  <c r="E27" i="10"/>
  <c r="E34" i="10"/>
  <c r="E33" i="10"/>
  <c r="E26" i="10"/>
  <c r="E23" i="10"/>
  <c r="E22" i="10"/>
  <c r="E21" i="10"/>
  <c r="D8" i="1" l="1"/>
  <c r="C17" i="2"/>
  <c r="D17" i="2" s="1"/>
  <c r="D21" i="2" s="1"/>
  <c r="M4" i="5"/>
  <c r="L4" i="5"/>
  <c r="K4" i="5"/>
  <c r="J4" i="5"/>
  <c r="I4" i="5"/>
  <c r="H4" i="5"/>
  <c r="G4" i="5"/>
  <c r="F4" i="5"/>
  <c r="E4" i="5"/>
  <c r="D4" i="5"/>
  <c r="C4" i="5"/>
  <c r="E20" i="10" s="1"/>
  <c r="B4" i="5"/>
  <c r="C10" i="2" l="1"/>
  <c r="B14" i="5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E24" i="10" s="1"/>
  <c r="E38" i="10" s="1"/>
  <c r="B8" i="5"/>
  <c r="M14" i="5"/>
  <c r="L14" i="5"/>
  <c r="K14" i="5"/>
  <c r="J14" i="5"/>
  <c r="I14" i="5"/>
  <c r="G14" i="5"/>
  <c r="F14" i="5"/>
  <c r="E14" i="5"/>
  <c r="D14" i="5"/>
  <c r="C14" i="5"/>
  <c r="J24" i="5" l="1"/>
  <c r="H24" i="5"/>
  <c r="I24" i="5"/>
  <c r="E24" i="5"/>
  <c r="D24" i="5"/>
  <c r="F24" i="5"/>
  <c r="K24" i="5"/>
  <c r="B24" i="5"/>
  <c r="G24" i="5"/>
  <c r="L24" i="5"/>
  <c r="M24" i="5"/>
  <c r="C24" i="5"/>
  <c r="N19" i="5"/>
  <c r="N6" i="5"/>
  <c r="N23" i="5"/>
  <c r="N13" i="5"/>
  <c r="N5" i="5"/>
  <c r="N4" i="5" l="1"/>
  <c r="N10" i="5"/>
  <c r="N9" i="5"/>
  <c r="E25" i="10" s="1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<sst xmlns="http://schemas.openxmlformats.org/spreadsheetml/2006/main" count="311" uniqueCount="178">
  <si>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</si>
  <si>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</si>
  <si>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</si>
  <si>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</si>
  <si>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</si>
  <si>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</si>
  <si>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</si>
  <si>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</si>
  <si>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</si>
  <si>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</si>
  <si>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</si>
  <si>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</si>
  <si>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</si>
  <si>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</si>
  <si>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</si>
  <si>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</si>
  <si>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</si>
  <si>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</si>
  <si>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</si>
  <si>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</si>
  <si>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</si>
  <si>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</si>
  <si>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</si>
  <si>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</si>
  <si>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</si>
  <si>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</si>
  <si>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</si>
  <si>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</si>
  <si>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</si>
  <si>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</si>
  <si>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</si>
  <si>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</si>
  <si>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</si>
  <si>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</si>
  <si>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</si>
  <si>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</si>
  <si>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</si>
  <si>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</si>
  <si>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</si>
  <si>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</si>
  <si>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</si>
  <si>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</si>
  <si>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</si>
  <si>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</si>
  <si>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</si>
  <si>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</si>
  <si>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</si>
  <si>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</si>
  <si>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</si>
  <si>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</si>
  <si>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Сосновая,7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</si>
  <si>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</si>
  <si>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</si>
  <si>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</si>
  <si>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</si>
  <si>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</si>
  <si>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</si>
  <si>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</si>
  <si>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домофона</t>
  </si>
  <si>
    <t>Техобслуживание и снятие показаний общедомового теплосчетчика</t>
  </si>
  <si>
    <t>7. Расходы по содержанию УК</t>
  </si>
  <si>
    <t>Техобслуживание системы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</si>
  <si>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</si>
  <si>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</si>
  <si>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</si>
  <si>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</si>
  <si>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кровли от снега</t>
  </si>
  <si>
    <t>Очистка козырьков от снега</t>
  </si>
  <si>
    <t>Итого: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</si>
  <si>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</si>
  <si>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</si>
  <si>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 xml:space="preserve">             Собственники помещений в многоквартирном доме , расположенном по адресу :</t>
  </si>
  <si>
    <t>1. Исполнителем предъявлены к приемке следующие оказанные на основании договора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</si>
  <si>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</si>
  <si>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</si>
  <si>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</si>
  <si>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</si>
  <si>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</si>
  <si>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t>санитарная уборка лестничных клеток</t>
  </si>
  <si>
    <t>м2</t>
  </si>
  <si>
    <t>Очистка дорог</t>
  </si>
  <si>
    <t>м/час</t>
  </si>
  <si>
    <t>ч/час</t>
  </si>
  <si>
    <t xml:space="preserve">         в т.ч. т/о видеонаблюдения</t>
  </si>
  <si>
    <t xml:space="preserve">         в т.ч. т/о домофонов</t>
  </si>
  <si>
    <t>квартира</t>
  </si>
  <si>
    <t>- эл.оборудование</t>
  </si>
  <si>
    <t>час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</si>
  <si>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</si>
  <si>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</si>
  <si>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</si>
  <si>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</si>
  <si>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</si>
  <si>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</si>
  <si>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</si>
  <si>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</si>
  <si>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Ген.директор ООО УК "Крокус"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</si>
  <si>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</si>
  <si>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</si>
  <si>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</si>
  <si>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</si>
  <si>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</si>
  <si>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</si>
  <si>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</si>
  <si>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</si>
  <si>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АКТ №  2</t>
  </si>
  <si>
    <t>ул.Сосновая,7</t>
  </si>
  <si>
    <t>Очистка кровли и подъездных козырьков от снега</t>
  </si>
  <si>
    <t>Осмотр потолка на предмет протекания в кв.112</t>
  </si>
  <si>
    <t>Ремонт потолка в кв.51</t>
  </si>
  <si>
    <t>ИТОГО за февраль</t>
  </si>
  <si>
    <t>Ревизия электрощита</t>
  </si>
  <si>
    <t>г. Анжеро-Судженск                                                                                                           от 29.02.2020 года</t>
  </si>
  <si>
    <t xml:space="preserve">управления многоквартирным домом №   №2/2019 от 16.01.2019  от (далее Договор) услуги и (или) </t>
  </si>
  <si>
    <t>выполнены работы по содержанию и текущему ремонту общего имущества в многоквартирном</t>
  </si>
  <si>
    <t>доме № 7 , расположенного по адресу : г.Анжеро-Судженск, ул.Сосновая.</t>
  </si>
  <si>
    <t>- содержание лифтов</t>
  </si>
  <si>
    <t xml:space="preserve">  - услуги АДС</t>
  </si>
  <si>
    <t xml:space="preserve">        Очистка кровли и подъездных козырьков от снега</t>
  </si>
  <si>
    <t xml:space="preserve">       Осмотр потолка на предмет протекания в кв.112</t>
  </si>
  <si>
    <t xml:space="preserve">       Ремонт потолка в кв.51</t>
  </si>
  <si>
    <t xml:space="preserve">2. Всего за период с "01"  февраля 2020 года по "29" февраля 2020 года </t>
  </si>
  <si>
    <r>
      <t xml:space="preserve">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</si>
  <si>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 xml:space="preserve"> Техническое обслуживание:</t>
  </si>
  <si>
    <t>Расходы по содержанию УК:</t>
  </si>
  <si>
    <t xml:space="preserve">именуемые в дальнейшем "Заказчик" , в лице председателя Совета МКД , Белолюбцевой Галины  Федоровны, </t>
  </si>
  <si>
    <t>являющегося собственником квартиры №   75   , находящейся в данном МКД, дествующего на основании доверенности,</t>
  </si>
  <si>
    <t xml:space="preserve"> с одной стороны и ООО УК "КРОКУС", именуемое в дальнейшем "Исполнитель" в лице генерального директора</t>
  </si>
  <si>
    <t xml:space="preserve"> Кудина Ю.С., действующего на основании Устава , с другой стороны совместно именуемые "Стороны", составили </t>
  </si>
  <si>
    <t xml:space="preserve"> настоящий Акт о нижеследующнем :</t>
  </si>
  <si>
    <t xml:space="preserve">Итого за март </t>
  </si>
  <si>
    <t>Итого за апрель</t>
  </si>
  <si>
    <t>Подъезд №1 Установка проушин на дверь выхода на крышу,навешивание замка</t>
  </si>
  <si>
    <t>Дезинфекция подъезда</t>
  </si>
  <si>
    <t>Замена уголка на стояке Подъезд №3</t>
  </si>
  <si>
    <t>Итого за май</t>
  </si>
  <si>
    <t>Покраска контейнеров и ограждения 2шт</t>
  </si>
  <si>
    <t>Покраска урн 3шт</t>
  </si>
  <si>
    <t>Прополка на детской площадке</t>
  </si>
  <si>
    <t>Закрепление обшивки на балконе 2 шт Квартира №112-113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</si>
  <si>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</si>
  <si>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</si>
  <si>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</si>
  <si>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</si>
  <si>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Закрепление каната на детской площадке</t>
  </si>
  <si>
    <t>Демонтаж водосчетчика подпитки теплообменника для проверки</t>
  </si>
  <si>
    <t>Чистка фильтров в теплоузле. Промывка теплообменника, системы отопления</t>
  </si>
  <si>
    <t>Поверка счетчиков</t>
  </si>
  <si>
    <t>Итого за июль</t>
  </si>
  <si>
    <t>Замена лампы Подъезд №3</t>
  </si>
  <si>
    <t>Прополка от травы на детской площадке</t>
  </si>
  <si>
    <t>Выдана жителям эмаль</t>
  </si>
  <si>
    <t>Чистка подвала</t>
  </si>
  <si>
    <t>Установка водосчеьчика подпитки теплообменника. Развоздушка стояков</t>
  </si>
  <si>
    <t>Итого за август</t>
  </si>
  <si>
    <t>Замена светильника IEK 12 в</t>
  </si>
  <si>
    <t>Текущий ремонт домофонов</t>
  </si>
  <si>
    <t>Итого за сентябрь</t>
  </si>
  <si>
    <t>Закрытие отдушен</t>
  </si>
  <si>
    <t>Подъезд №2 Замена замка на дверь на крышу</t>
  </si>
  <si>
    <t>Итого за октябрь</t>
  </si>
  <si>
    <t>Замена доводчика входной двери Подъезд №1</t>
  </si>
  <si>
    <t>Замена прожектора Подъезд №3</t>
  </si>
  <si>
    <t>Закрепление крышки дифлекторов на крыше</t>
  </si>
  <si>
    <t>Автовышка 1,5час по 1500</t>
  </si>
  <si>
    <t>Частичный ремонт стояка отопления Квартира №760</t>
  </si>
  <si>
    <t>Частичный ремонтканализационного стояка Квартира №69</t>
  </si>
  <si>
    <t>Итого за ноябрь</t>
  </si>
  <si>
    <t>Приобретение лампочек 20 шт</t>
  </si>
  <si>
    <t>Замена прожектора Подъезд №1</t>
  </si>
  <si>
    <t>Приобретение резиновых ковриков 6шт</t>
  </si>
  <si>
    <t>Автовышка 1,5 часа</t>
  </si>
  <si>
    <t>Ремонт напольной плитки в подъезде №2</t>
  </si>
  <si>
    <t>Очистка козырьков от снега 3шт</t>
  </si>
  <si>
    <t>Приобретение замка на ящик для елки</t>
  </si>
  <si>
    <t>Частичная кладка плитки. Отбивание старого плиточного клея под плиткой в подъезде №3</t>
  </si>
  <si>
    <t>Итого за декабрь</t>
  </si>
  <si>
    <t>Приобретение лампочек 50 шт на гирлянду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</si>
</sst>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0" fillId="0" borderId="4" xfId="0" applyFont="1" applyBorder="1"/>
    <xf numFmtId="0" fontId="8" fillId="0" borderId="1" xfId="0" applyFont="1" applyFill="1" applyBorder="1" applyAlignment="1">
      <alignment wrapText="1"/>
    </xf>
    <xf numFmtId="0" fontId="0" fillId="0" borderId="6" xfId="0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 applyAlignment="1"/>
    <xf numFmtId="2" fontId="4" fillId="0" borderId="1" xfId="0" applyNumberFormat="1" applyFont="1" applyBorder="1"/>
    <xf numFmtId="0" fontId="5" fillId="0" borderId="0" xfId="0" applyFont="1" applyBorder="1"/>
    <xf numFmtId="0" fontId="0" fillId="0" borderId="0" xfId="0" applyBorder="1"/>
    <xf numFmtId="0" fontId="5" fillId="0" borderId="2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5" workbookViewId="0">
      <selection activeCell="D40" sqref="D4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8" t="s">
        <v>64</v>
      </c>
      <c r="C1" s="78"/>
      <c r="D1" s="78"/>
      <c r="E1" s="7"/>
      <c r="F1" s="7"/>
      <c r="G1" s="7"/>
      <c r="H1" s="7"/>
    </row>
    <row r="2" spans="1:8" ht="15.95" customHeight="1" x14ac:dyDescent="0.25">
      <c r="A2" s="1"/>
      <c r="B2" s="2" t="s">
        <v>50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7" t="s">
        <v>4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59</v>
      </c>
      <c r="C6" s="3">
        <v>1223.92</v>
      </c>
      <c r="D6" s="3">
        <v>1223.92</v>
      </c>
      <c r="E6" s="6"/>
      <c r="F6" s="1"/>
    </row>
    <row r="7" spans="1:8" x14ac:dyDescent="0.25">
      <c r="A7" s="13"/>
      <c r="B7" s="3" t="s">
        <v>5</v>
      </c>
      <c r="C7" s="13"/>
      <c r="D7" s="13"/>
      <c r="E7" s="6"/>
      <c r="F7" s="1"/>
    </row>
    <row r="8" spans="1:8" ht="30" x14ac:dyDescent="0.25">
      <c r="A8" s="13">
        <v>1</v>
      </c>
      <c r="B8" s="13" t="s">
        <v>59</v>
      </c>
      <c r="C8" s="3">
        <v>1223.92</v>
      </c>
      <c r="D8" s="3">
        <f>D6+C8</f>
        <v>2447.84</v>
      </c>
      <c r="E8" s="6"/>
      <c r="F8" s="1"/>
    </row>
    <row r="9" spans="1:8" x14ac:dyDescent="0.25">
      <c r="A9" s="13"/>
      <c r="B9" s="3" t="s">
        <v>3</v>
      </c>
      <c r="C9" s="13"/>
      <c r="D9" s="13"/>
      <c r="E9" s="6"/>
      <c r="F9" s="1"/>
    </row>
    <row r="10" spans="1:8" ht="30" x14ac:dyDescent="0.25">
      <c r="A10" s="13">
        <v>1</v>
      </c>
      <c r="B10" s="13" t="s">
        <v>59</v>
      </c>
      <c r="C10" s="3">
        <v>1223.92</v>
      </c>
      <c r="D10" s="3">
        <v>3671.76</v>
      </c>
      <c r="E10" s="6"/>
      <c r="F10" s="1"/>
    </row>
    <row r="11" spans="1:8" x14ac:dyDescent="0.25">
      <c r="A11" s="40"/>
      <c r="B11" s="3" t="s">
        <v>7</v>
      </c>
      <c r="C11" s="40"/>
      <c r="D11" s="3"/>
      <c r="E11" s="6"/>
      <c r="F11" s="1"/>
    </row>
    <row r="12" spans="1:8" ht="30" x14ac:dyDescent="0.25">
      <c r="A12" s="13">
        <v>1</v>
      </c>
      <c r="B12" s="13" t="s">
        <v>59</v>
      </c>
      <c r="C12" s="13">
        <v>1223.92</v>
      </c>
      <c r="D12" s="3"/>
      <c r="E12" s="6"/>
      <c r="F12" s="1"/>
    </row>
    <row r="13" spans="1:8" x14ac:dyDescent="0.25">
      <c r="A13" s="13"/>
      <c r="B13" s="3" t="s">
        <v>131</v>
      </c>
      <c r="C13" s="3">
        <v>1223.92</v>
      </c>
      <c r="D13" s="3">
        <v>4895.68</v>
      </c>
      <c r="E13" s="6"/>
      <c r="F13" s="1"/>
    </row>
    <row r="14" spans="1:8" s="5" customFormat="1" x14ac:dyDescent="0.25">
      <c r="A14" s="13"/>
      <c r="B14" s="3" t="s">
        <v>8</v>
      </c>
      <c r="C14" s="13"/>
      <c r="D14" s="3"/>
      <c r="E14" s="11"/>
      <c r="F14" s="4"/>
    </row>
    <row r="15" spans="1:8" ht="30" x14ac:dyDescent="0.25">
      <c r="A15" s="13">
        <v>1</v>
      </c>
      <c r="B15" s="13" t="s">
        <v>59</v>
      </c>
      <c r="C15" s="3">
        <v>1223.92</v>
      </c>
      <c r="D15" s="3">
        <v>6119.6</v>
      </c>
      <c r="E15" s="1"/>
      <c r="F15" s="1"/>
    </row>
    <row r="16" spans="1:8" x14ac:dyDescent="0.25">
      <c r="A16" s="13"/>
      <c r="B16" s="3" t="s">
        <v>9</v>
      </c>
      <c r="C16" s="13"/>
      <c r="D16" s="3"/>
      <c r="E16" s="1"/>
      <c r="F16" s="1"/>
    </row>
    <row r="17" spans="1:6" ht="30" x14ac:dyDescent="0.25">
      <c r="A17" s="13">
        <v>1</v>
      </c>
      <c r="B17" s="13" t="s">
        <v>59</v>
      </c>
      <c r="C17" s="3">
        <v>1223.92</v>
      </c>
      <c r="D17" s="3">
        <v>7343.52</v>
      </c>
      <c r="E17" s="1"/>
      <c r="F17" s="1"/>
    </row>
    <row r="18" spans="1:6" x14ac:dyDescent="0.25">
      <c r="A18" s="13"/>
      <c r="B18" s="3" t="s">
        <v>10</v>
      </c>
      <c r="C18" s="13"/>
      <c r="D18" s="3"/>
      <c r="E18" s="1"/>
      <c r="F18" s="1"/>
    </row>
    <row r="19" spans="1:6" ht="30" x14ac:dyDescent="0.25">
      <c r="A19" s="13">
        <v>1</v>
      </c>
      <c r="B19" s="13" t="s">
        <v>59</v>
      </c>
      <c r="C19" s="13">
        <v>1223.92</v>
      </c>
      <c r="D19" s="3"/>
      <c r="E19" s="1"/>
      <c r="F19" s="1"/>
    </row>
    <row r="20" spans="1:6" ht="30" x14ac:dyDescent="0.25">
      <c r="A20" s="40">
        <v>2</v>
      </c>
      <c r="B20" s="13" t="s">
        <v>145</v>
      </c>
      <c r="C20" s="40">
        <v>359.8</v>
      </c>
      <c r="D20" s="3"/>
      <c r="E20" s="1"/>
      <c r="F20" s="1"/>
    </row>
    <row r="21" spans="1:6" s="5" customFormat="1" ht="30" x14ac:dyDescent="0.25">
      <c r="A21" s="40">
        <v>3</v>
      </c>
      <c r="B21" s="13" t="s">
        <v>146</v>
      </c>
      <c r="C21" s="40">
        <v>900</v>
      </c>
      <c r="D21" s="3"/>
      <c r="E21" s="4"/>
      <c r="F21" s="4"/>
    </row>
    <row r="22" spans="1:6" s="5" customFormat="1" x14ac:dyDescent="0.25">
      <c r="A22" s="40">
        <v>4</v>
      </c>
      <c r="B22" s="40" t="s">
        <v>147</v>
      </c>
      <c r="C22" s="40">
        <v>700</v>
      </c>
      <c r="D22" s="3"/>
      <c r="E22" s="4"/>
      <c r="F22" s="4"/>
    </row>
    <row r="23" spans="1:6" s="5" customFormat="1" x14ac:dyDescent="0.25">
      <c r="A23" s="40"/>
      <c r="B23" s="3" t="s">
        <v>148</v>
      </c>
      <c r="C23" s="3">
        <f>SUM(C19:C22)</f>
        <v>3183.7200000000003</v>
      </c>
      <c r="D23" s="3">
        <v>10527.24</v>
      </c>
      <c r="E23" s="4"/>
      <c r="F23" s="4"/>
    </row>
    <row r="24" spans="1:6" s="5" customFormat="1" x14ac:dyDescent="0.25">
      <c r="A24" s="40"/>
      <c r="B24" s="3" t="s">
        <v>11</v>
      </c>
      <c r="C24" s="40"/>
      <c r="D24" s="3"/>
      <c r="E24" s="4"/>
      <c r="F24" s="4"/>
    </row>
    <row r="25" spans="1:6" s="5" customFormat="1" ht="30" x14ac:dyDescent="0.25">
      <c r="A25" s="40">
        <v>1</v>
      </c>
      <c r="B25" s="13" t="s">
        <v>59</v>
      </c>
      <c r="C25" s="40">
        <v>1223.92</v>
      </c>
      <c r="D25" s="3"/>
      <c r="E25" s="4"/>
      <c r="F25" s="4"/>
    </row>
    <row r="26" spans="1:6" s="5" customFormat="1" x14ac:dyDescent="0.25">
      <c r="A26" s="40">
        <v>2</v>
      </c>
      <c r="B26" s="40" t="s">
        <v>152</v>
      </c>
      <c r="C26" s="40">
        <v>600</v>
      </c>
      <c r="D26" s="3"/>
      <c r="E26" s="4"/>
      <c r="F26" s="4"/>
    </row>
    <row r="27" spans="1:6" s="5" customFormat="1" ht="30" x14ac:dyDescent="0.25">
      <c r="A27" s="40">
        <v>3</v>
      </c>
      <c r="B27" s="13" t="s">
        <v>153</v>
      </c>
      <c r="C27" s="40">
        <v>900</v>
      </c>
      <c r="D27" s="3"/>
      <c r="E27" s="4"/>
      <c r="F27" s="4"/>
    </row>
    <row r="28" spans="1:6" s="5" customFormat="1" x14ac:dyDescent="0.25">
      <c r="A28" s="40"/>
      <c r="B28" s="3" t="s">
        <v>154</v>
      </c>
      <c r="C28" s="3">
        <f>SUM(C25:C27)</f>
        <v>2723.92</v>
      </c>
      <c r="D28" s="3">
        <v>13251.16</v>
      </c>
      <c r="E28" s="4"/>
      <c r="F28" s="4"/>
    </row>
    <row r="29" spans="1:6" s="5" customFormat="1" x14ac:dyDescent="0.25">
      <c r="A29" s="40"/>
      <c r="B29" s="3" t="s">
        <v>12</v>
      </c>
      <c r="C29" s="40"/>
      <c r="D29" s="3"/>
      <c r="E29" s="4"/>
      <c r="F29" s="4"/>
    </row>
    <row r="30" spans="1:6" s="5" customFormat="1" ht="30" x14ac:dyDescent="0.25">
      <c r="A30" s="40"/>
      <c r="B30" s="13" t="s">
        <v>59</v>
      </c>
      <c r="C30" s="40">
        <v>1223.92</v>
      </c>
      <c r="D30" s="3">
        <v>14475.08</v>
      </c>
      <c r="E30" s="4"/>
      <c r="F30" s="4"/>
    </row>
    <row r="31" spans="1:6" s="5" customFormat="1" x14ac:dyDescent="0.25">
      <c r="A31" s="40"/>
      <c r="B31" s="3" t="s">
        <v>13</v>
      </c>
      <c r="C31" s="40"/>
      <c r="D31" s="3"/>
      <c r="E31" s="4"/>
      <c r="F31" s="4"/>
    </row>
    <row r="32" spans="1:6" ht="30" x14ac:dyDescent="0.25">
      <c r="A32" s="40">
        <v>1</v>
      </c>
      <c r="B32" s="13" t="s">
        <v>59</v>
      </c>
      <c r="C32" s="40">
        <v>1223.92</v>
      </c>
      <c r="D32" s="3">
        <v>15699</v>
      </c>
      <c r="E32" s="1"/>
      <c r="F32" s="1"/>
    </row>
    <row r="33" spans="1:6" x14ac:dyDescent="0.25">
      <c r="A33" s="13"/>
      <c r="B33" s="3" t="s">
        <v>14</v>
      </c>
      <c r="C33" s="40"/>
      <c r="D33" s="3"/>
      <c r="E33" s="1"/>
      <c r="F33" s="1"/>
    </row>
    <row r="34" spans="1:6" ht="30" x14ac:dyDescent="0.25">
      <c r="A34" s="13">
        <v>1</v>
      </c>
      <c r="B34" s="13" t="s">
        <v>59</v>
      </c>
      <c r="C34" s="40">
        <v>1223.92</v>
      </c>
      <c r="D34" s="3"/>
      <c r="E34" s="1"/>
      <c r="F34" s="1"/>
    </row>
    <row r="35" spans="1:6" ht="30" x14ac:dyDescent="0.25">
      <c r="A35" s="13">
        <v>2</v>
      </c>
      <c r="B35" s="40" t="s">
        <v>165</v>
      </c>
      <c r="C35" s="40">
        <v>2220</v>
      </c>
      <c r="D35" s="3"/>
      <c r="E35" s="1"/>
      <c r="F35" s="1"/>
    </row>
    <row r="36" spans="1:6" ht="30" x14ac:dyDescent="0.25">
      <c r="A36" s="13">
        <v>3</v>
      </c>
      <c r="B36" s="40" t="s">
        <v>166</v>
      </c>
      <c r="C36" s="40">
        <v>2178</v>
      </c>
      <c r="D36" s="3"/>
      <c r="E36" s="1"/>
      <c r="F36" s="1"/>
    </row>
    <row r="37" spans="1:6" x14ac:dyDescent="0.25">
      <c r="A37" s="13"/>
      <c r="B37" s="3" t="s">
        <v>167</v>
      </c>
      <c r="C37" s="3">
        <f>SUM(C34:C36)</f>
        <v>5621.92</v>
      </c>
      <c r="D37" s="3">
        <f>C37+D32</f>
        <v>21320.92</v>
      </c>
      <c r="E37" s="1"/>
      <c r="F37" s="1"/>
    </row>
    <row r="38" spans="1:6" x14ac:dyDescent="0.25">
      <c r="A38" s="13"/>
      <c r="B38" s="3" t="s">
        <v>15</v>
      </c>
      <c r="C38" s="40"/>
      <c r="D38" s="3"/>
      <c r="E38" s="1"/>
      <c r="F38" s="1"/>
    </row>
    <row r="39" spans="1:6" ht="30" x14ac:dyDescent="0.25">
      <c r="A39" s="13">
        <v>1</v>
      </c>
      <c r="B39" s="13" t="s">
        <v>59</v>
      </c>
      <c r="C39" s="40">
        <v>1223.92</v>
      </c>
      <c r="D39" s="3">
        <f>C39+D37</f>
        <v>22544.839999999997</v>
      </c>
      <c r="E39" s="1"/>
      <c r="F39" s="1"/>
    </row>
    <row r="40" spans="1:6" x14ac:dyDescent="0.25">
      <c r="A40" s="13"/>
      <c r="B40" s="3"/>
      <c r="C40" s="40"/>
      <c r="D40" s="3"/>
      <c r="E40" s="1"/>
      <c r="F40" s="1"/>
    </row>
    <row r="41" spans="1:6" x14ac:dyDescent="0.25">
      <c r="A41" s="13"/>
      <c r="B41" s="3"/>
      <c r="C41" s="40"/>
      <c r="D41" s="3"/>
      <c r="E41" s="1"/>
      <c r="F41" s="1"/>
    </row>
    <row r="42" spans="1:6" x14ac:dyDescent="0.25">
      <c r="A42" s="13"/>
      <c r="B42" s="3"/>
      <c r="C42" s="40"/>
      <c r="D42" s="3"/>
      <c r="E42" s="1"/>
      <c r="F42" s="1"/>
    </row>
    <row r="43" spans="1:6" x14ac:dyDescent="0.25">
      <c r="A43" s="13"/>
      <c r="B43" s="3"/>
      <c r="C43" s="40"/>
      <c r="D43" s="3"/>
      <c r="E43" s="1"/>
      <c r="F43" s="1"/>
    </row>
    <row r="44" spans="1:6" x14ac:dyDescent="0.25">
      <c r="A44" s="40"/>
      <c r="B44" s="13"/>
      <c r="C44" s="40"/>
      <c r="D44" s="3"/>
      <c r="E44" s="1"/>
      <c r="F44" s="1"/>
    </row>
    <row r="45" spans="1:6" x14ac:dyDescent="0.25">
      <c r="A45" s="13"/>
      <c r="B45" s="3"/>
      <c r="C45" s="40"/>
      <c r="D45" s="3"/>
      <c r="E45" s="1"/>
      <c r="F45" s="1"/>
    </row>
    <row r="46" spans="1:6" x14ac:dyDescent="0.25">
      <c r="A46" s="40"/>
      <c r="B46" s="13"/>
      <c r="C46" s="40"/>
      <c r="D46" s="3"/>
      <c r="E46" s="1"/>
      <c r="F4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view="pageBreakPreview" topLeftCell="A10" zoomScaleSheetLayoutView="100" workbookViewId="0">
      <selection activeCell="A34" sqref="A34"/>
    </sheetView>
  </sheetViews>
  <sheetFormatPr defaultRowHeight="15" x14ac:dyDescent="0.25"/>
  <cols>
    <col min="1" max="1" width="32.140625" customWidth="1"/>
    <col min="2" max="2" width="18.140625" customWidth="1"/>
    <col min="3" max="3" width="13.5703125" customWidth="1"/>
    <col min="4" max="4" width="15.7109375" customWidth="1"/>
    <col min="5" max="5" width="22.85546875" customWidth="1"/>
  </cols>
  <sheetData>
    <row r="1" spans="1:5" x14ac:dyDescent="0.25">
      <c r="A1" s="84" t="s">
        <v>105</v>
      </c>
      <c r="B1" s="84"/>
      <c r="C1" s="84"/>
      <c r="D1" s="84"/>
      <c r="E1" s="84"/>
    </row>
    <row r="2" spans="1:5" x14ac:dyDescent="0.25">
      <c r="A2" s="84" t="s">
        <v>69</v>
      </c>
      <c r="B2" s="84"/>
      <c r="C2" s="84"/>
      <c r="D2" s="84"/>
      <c r="E2" s="84"/>
    </row>
    <row r="3" spans="1:5" x14ac:dyDescent="0.25">
      <c r="A3" s="84" t="s">
        <v>70</v>
      </c>
      <c r="B3" s="84"/>
      <c r="C3" s="84"/>
      <c r="D3" s="84"/>
      <c r="E3" s="84"/>
    </row>
    <row r="4" spans="1:5" x14ac:dyDescent="0.25">
      <c r="A4" s="83"/>
      <c r="B4" s="83"/>
      <c r="C4" s="83"/>
      <c r="D4" s="83"/>
      <c r="E4" s="83"/>
    </row>
    <row r="5" spans="1:5" x14ac:dyDescent="0.25">
      <c r="A5" s="85" t="s">
        <v>112</v>
      </c>
      <c r="B5" s="85"/>
      <c r="C5" s="85"/>
      <c r="D5" s="85"/>
      <c r="E5" s="85"/>
    </row>
    <row r="6" spans="1:5" x14ac:dyDescent="0.25">
      <c r="A6" s="83"/>
      <c r="B6" s="83"/>
      <c r="C6" s="83"/>
      <c r="D6" s="83"/>
      <c r="E6" s="83"/>
    </row>
    <row r="7" spans="1:5" x14ac:dyDescent="0.25">
      <c r="A7" s="85" t="s">
        <v>71</v>
      </c>
      <c r="B7" s="85"/>
      <c r="C7" s="85"/>
      <c r="D7" s="85"/>
      <c r="E7" s="85"/>
    </row>
    <row r="8" spans="1:5" x14ac:dyDescent="0.25">
      <c r="A8" s="84" t="s">
        <v>106</v>
      </c>
      <c r="B8" s="84"/>
      <c r="C8" s="84"/>
      <c r="D8" s="84"/>
      <c r="E8" s="84"/>
    </row>
    <row r="9" spans="1:5" x14ac:dyDescent="0.25">
      <c r="A9" s="85" t="s">
        <v>125</v>
      </c>
      <c r="B9" s="85"/>
      <c r="C9" s="85"/>
      <c r="D9" s="85"/>
      <c r="E9" s="85"/>
    </row>
    <row r="10" spans="1:5" x14ac:dyDescent="0.25">
      <c r="A10" s="85" t="s">
        <v>126</v>
      </c>
      <c r="B10" s="85"/>
      <c r="C10" s="85"/>
      <c r="D10" s="85"/>
      <c r="E10" s="85"/>
    </row>
    <row r="11" spans="1:5" x14ac:dyDescent="0.25">
      <c r="A11" s="85" t="s">
        <v>127</v>
      </c>
      <c r="B11" s="85"/>
      <c r="C11" s="85"/>
      <c r="D11" s="85"/>
      <c r="E11" s="85"/>
    </row>
    <row r="12" spans="1:5" x14ac:dyDescent="0.25">
      <c r="A12" s="85" t="s">
        <v>128</v>
      </c>
      <c r="B12" s="85"/>
      <c r="C12" s="85"/>
      <c r="D12" s="85"/>
      <c r="E12" s="85"/>
    </row>
    <row r="13" spans="1:5" x14ac:dyDescent="0.25">
      <c r="A13" s="85" t="s">
        <v>129</v>
      </c>
      <c r="B13" s="85"/>
      <c r="C13" s="85"/>
      <c r="D13" s="85"/>
      <c r="E13" s="85"/>
    </row>
    <row r="14" spans="1:5" x14ac:dyDescent="0.25">
      <c r="A14" s="85" t="s">
        <v>72</v>
      </c>
      <c r="B14" s="85"/>
      <c r="C14" s="85"/>
      <c r="D14" s="85"/>
      <c r="E14" s="85"/>
    </row>
    <row r="15" spans="1:5" x14ac:dyDescent="0.25">
      <c r="A15" s="85" t="s">
        <v>113</v>
      </c>
      <c r="B15" s="85"/>
      <c r="C15" s="85"/>
      <c r="D15" s="85"/>
      <c r="E15" s="85"/>
    </row>
    <row r="16" spans="1:5" x14ac:dyDescent="0.25">
      <c r="A16" s="85" t="s">
        <v>114</v>
      </c>
      <c r="B16" s="85"/>
      <c r="C16" s="85"/>
      <c r="D16" s="85"/>
      <c r="E16" s="85"/>
    </row>
    <row r="17" spans="1:5" ht="13.5" customHeight="1" x14ac:dyDescent="0.25">
      <c r="A17" s="85" t="s">
        <v>115</v>
      </c>
      <c r="B17" s="85"/>
      <c r="C17" s="85"/>
      <c r="D17" s="85"/>
      <c r="E17" s="85"/>
    </row>
    <row r="18" spans="1:5" ht="33" hidden="1" customHeight="1" x14ac:dyDescent="0.25"/>
    <row r="19" spans="1:5" ht="105" x14ac:dyDescent="0.25">
      <c r="A19" s="66" t="s">
        <v>73</v>
      </c>
      <c r="B19" s="40" t="s">
        <v>74</v>
      </c>
      <c r="C19" s="67" t="s">
        <v>75</v>
      </c>
      <c r="D19" s="67" t="s">
        <v>76</v>
      </c>
      <c r="E19" s="67" t="s">
        <v>77</v>
      </c>
    </row>
    <row r="20" spans="1:5" x14ac:dyDescent="0.25">
      <c r="A20" s="8" t="s">
        <v>122</v>
      </c>
      <c r="B20" s="68"/>
      <c r="C20" s="68"/>
      <c r="D20" s="68"/>
      <c r="E20" s="68">
        <f>'Лиц. счет. Св. расчет'!C4</f>
        <v>43135.49</v>
      </c>
    </row>
    <row r="21" spans="1:5" ht="26.25" x14ac:dyDescent="0.25">
      <c r="A21" s="8" t="s">
        <v>78</v>
      </c>
      <c r="B21" s="68">
        <v>923.2</v>
      </c>
      <c r="C21" s="68" t="s">
        <v>79</v>
      </c>
      <c r="D21" s="68">
        <v>3.26</v>
      </c>
      <c r="E21" s="68">
        <f>'Лиц. счет. Св. расчет'!C5</f>
        <v>33465.17</v>
      </c>
    </row>
    <row r="22" spans="1:5" x14ac:dyDescent="0.25">
      <c r="A22" s="8" t="s">
        <v>40</v>
      </c>
      <c r="B22" s="68">
        <v>923.2</v>
      </c>
      <c r="C22" s="68" t="s">
        <v>79</v>
      </c>
      <c r="D22" s="68">
        <v>3.2</v>
      </c>
      <c r="E22" s="68">
        <f>'Лиц. счет. Св. расчет'!C6</f>
        <v>9670.32</v>
      </c>
    </row>
    <row r="23" spans="1:5" x14ac:dyDescent="0.25">
      <c r="A23" s="8" t="s">
        <v>80</v>
      </c>
      <c r="B23" s="68"/>
      <c r="C23" s="68" t="s">
        <v>81</v>
      </c>
      <c r="D23" s="68"/>
      <c r="E23" s="68">
        <f>'Лиц. счет. Св. расчет'!C7</f>
        <v>0</v>
      </c>
    </row>
    <row r="24" spans="1:5" x14ac:dyDescent="0.25">
      <c r="A24" s="10" t="s">
        <v>123</v>
      </c>
      <c r="B24" s="68"/>
      <c r="C24" s="68"/>
      <c r="D24" s="68"/>
      <c r="E24" s="68">
        <f>'Лиц. счет. Св. расчет'!C8</f>
        <v>57105.700000000004</v>
      </c>
    </row>
    <row r="25" spans="1:5" x14ac:dyDescent="0.25">
      <c r="A25" s="8" t="s">
        <v>19</v>
      </c>
      <c r="B25" s="68"/>
      <c r="C25" s="68" t="s">
        <v>82</v>
      </c>
      <c r="D25" s="68"/>
      <c r="E25" s="73">
        <f>'Лиц. счет. Св. расчет'!N9</f>
        <v>22544.839999999997</v>
      </c>
    </row>
    <row r="26" spans="1:5" x14ac:dyDescent="0.25">
      <c r="A26" s="8" t="s">
        <v>20</v>
      </c>
      <c r="B26" s="68"/>
      <c r="C26" s="68" t="s">
        <v>82</v>
      </c>
      <c r="D26" s="68"/>
      <c r="E26" s="68">
        <f>'Лиц. счет. Св. расчет'!C10</f>
        <v>18775.16</v>
      </c>
    </row>
    <row r="27" spans="1:5" x14ac:dyDescent="0.25">
      <c r="A27" s="8" t="s">
        <v>83</v>
      </c>
      <c r="B27" s="68"/>
      <c r="C27" s="68" t="s">
        <v>79</v>
      </c>
      <c r="D27" s="68"/>
      <c r="E27" s="68">
        <f>'ТО конструкт.эл.'!C16</f>
        <v>4730</v>
      </c>
    </row>
    <row r="28" spans="1:5" x14ac:dyDescent="0.25">
      <c r="A28" s="8" t="s">
        <v>84</v>
      </c>
      <c r="B28" s="68"/>
      <c r="C28" s="68" t="s">
        <v>85</v>
      </c>
      <c r="D28" s="68"/>
      <c r="E28" s="68">
        <f>'ТО конструкт.эл.'!C15</f>
        <v>5643</v>
      </c>
    </row>
    <row r="29" spans="1:5" ht="26.25" x14ac:dyDescent="0.25">
      <c r="A29" s="8" t="s">
        <v>118</v>
      </c>
      <c r="B29" s="68"/>
      <c r="C29" s="68"/>
      <c r="D29" s="68"/>
      <c r="E29" s="68">
        <f>'ТО конструкт.эл.'!C12</f>
        <v>1998.5</v>
      </c>
    </row>
    <row r="30" spans="1:5" x14ac:dyDescent="0.25">
      <c r="A30" s="8" t="s">
        <v>120</v>
      </c>
      <c r="B30" s="68"/>
      <c r="C30" s="68"/>
      <c r="D30" s="68"/>
      <c r="E30" s="8">
        <v>6253.66</v>
      </c>
    </row>
    <row r="31" spans="1:5" ht="26.25" x14ac:dyDescent="0.25">
      <c r="A31" s="8" t="s">
        <v>119</v>
      </c>
      <c r="B31" s="68"/>
      <c r="C31" s="68"/>
      <c r="D31" s="68"/>
      <c r="E31" s="68">
        <f>'ТО конструкт.эл.'!C13</f>
        <v>150</v>
      </c>
    </row>
    <row r="32" spans="1:5" x14ac:dyDescent="0.25">
      <c r="A32" s="69" t="s">
        <v>86</v>
      </c>
      <c r="B32" s="70">
        <f>E32/D32</f>
        <v>0.33001751313485111</v>
      </c>
      <c r="C32" s="68" t="s">
        <v>82</v>
      </c>
      <c r="D32" s="68">
        <v>285.5</v>
      </c>
      <c r="E32" s="68">
        <f>'Лиц. счет. Св. расчет'!C11</f>
        <v>94.22</v>
      </c>
    </row>
    <row r="33" spans="1:5" x14ac:dyDescent="0.25">
      <c r="A33" s="69" t="s">
        <v>116</v>
      </c>
      <c r="B33" s="70"/>
      <c r="C33" s="68"/>
      <c r="D33" s="68"/>
      <c r="E33" s="68">
        <f>'Лиц. счет. Св. расчет'!C12</f>
        <v>34637.33</v>
      </c>
    </row>
    <row r="34" spans="1:5" x14ac:dyDescent="0.25">
      <c r="A34" s="8" t="s">
        <v>117</v>
      </c>
      <c r="B34" s="68"/>
      <c r="C34" s="68" t="s">
        <v>87</v>
      </c>
      <c r="D34" s="68"/>
      <c r="E34" s="68">
        <f>'Лиц. счет. Св. расчет'!C13</f>
        <v>2375.0700000000002</v>
      </c>
    </row>
    <row r="35" spans="1:5" x14ac:dyDescent="0.25">
      <c r="A35" s="71" t="s">
        <v>124</v>
      </c>
      <c r="B35" s="15"/>
      <c r="C35" s="15"/>
      <c r="D35" s="15"/>
      <c r="E35" s="15">
        <f>'Лиц. счет. Св. расчет'!C23</f>
        <v>19633.68</v>
      </c>
    </row>
    <row r="36" spans="1:5" x14ac:dyDescent="0.25">
      <c r="A36" s="74"/>
      <c r="B36" s="75"/>
      <c r="C36" s="75"/>
      <c r="D36" s="75"/>
      <c r="E36" s="75"/>
    </row>
    <row r="37" spans="1:5" x14ac:dyDescent="0.25">
      <c r="A37" s="85" t="s">
        <v>121</v>
      </c>
      <c r="B37" s="85"/>
      <c r="C37" s="85"/>
      <c r="D37" s="85"/>
      <c r="E37" s="85"/>
    </row>
    <row r="38" spans="1:5" x14ac:dyDescent="0.25">
      <c r="A38" s="85" t="s">
        <v>88</v>
      </c>
      <c r="B38" s="85"/>
      <c r="C38" s="85"/>
      <c r="D38" s="85"/>
      <c r="E38" s="72">
        <f>SUM(E20,E24,E35)</f>
        <v>119874.87</v>
      </c>
    </row>
    <row r="39" spans="1:5" x14ac:dyDescent="0.25">
      <c r="A39" s="85"/>
      <c r="B39" s="85"/>
      <c r="C39" s="85"/>
      <c r="D39" s="85"/>
      <c r="E39" s="85"/>
    </row>
    <row r="40" spans="1:5" x14ac:dyDescent="0.25">
      <c r="A40" s="85" t="s">
        <v>89</v>
      </c>
      <c r="B40" s="85"/>
      <c r="C40" s="85"/>
      <c r="D40" s="85"/>
      <c r="E40" s="85"/>
    </row>
    <row r="41" spans="1:5" x14ac:dyDescent="0.25">
      <c r="A41" s="85" t="s">
        <v>90</v>
      </c>
      <c r="B41" s="85"/>
      <c r="C41" s="85"/>
      <c r="D41" s="85"/>
      <c r="E41" s="85"/>
    </row>
    <row r="42" spans="1:5" x14ac:dyDescent="0.25">
      <c r="A42" s="85" t="s">
        <v>91</v>
      </c>
      <c r="B42" s="85"/>
      <c r="C42" s="85"/>
      <c r="D42" s="85"/>
      <c r="E42" s="85"/>
    </row>
    <row r="43" spans="1:5" x14ac:dyDescent="0.25">
      <c r="A43" s="85" t="s">
        <v>92</v>
      </c>
      <c r="B43" s="85"/>
      <c r="C43" s="85"/>
      <c r="D43" s="85"/>
      <c r="E43" s="85"/>
    </row>
    <row r="44" spans="1:5" x14ac:dyDescent="0.25">
      <c r="A44" s="85" t="s">
        <v>93</v>
      </c>
      <c r="B44" s="85"/>
      <c r="C44" s="85"/>
      <c r="D44" s="85"/>
      <c r="E44" s="85"/>
    </row>
    <row r="46" spans="1:5" x14ac:dyDescent="0.25">
      <c r="A46" s="83" t="s">
        <v>94</v>
      </c>
      <c r="B46" s="83"/>
      <c r="C46" s="83"/>
      <c r="D46" s="83"/>
      <c r="E46" s="83"/>
    </row>
    <row r="47" spans="1:5" x14ac:dyDescent="0.25">
      <c r="A47" t="s">
        <v>95</v>
      </c>
    </row>
    <row r="48" spans="1:5" x14ac:dyDescent="0.25">
      <c r="A48" t="s">
        <v>96</v>
      </c>
      <c r="B48" t="s">
        <v>97</v>
      </c>
      <c r="D48" t="s">
        <v>29</v>
      </c>
    </row>
    <row r="51" spans="1:4" x14ac:dyDescent="0.25">
      <c r="A51" t="s">
        <v>98</v>
      </c>
      <c r="B51" t="s">
        <v>97</v>
      </c>
    </row>
    <row r="52" spans="1:4" x14ac:dyDescent="0.25">
      <c r="D52" t="s">
        <v>99</v>
      </c>
    </row>
    <row r="54" spans="1:4" x14ac:dyDescent="0.25">
      <c r="A54" t="s">
        <v>100</v>
      </c>
    </row>
    <row r="56" spans="1:4" x14ac:dyDescent="0.25">
      <c r="A56" t="s">
        <v>101</v>
      </c>
      <c r="B56" t="s">
        <v>97</v>
      </c>
      <c r="D56" t="s">
        <v>102</v>
      </c>
    </row>
    <row r="58" spans="1:4" x14ac:dyDescent="0.25">
      <c r="A58" t="s">
        <v>103</v>
      </c>
      <c r="D58" t="s">
        <v>104</v>
      </c>
    </row>
  </sheetData>
  <mergeCells count="26">
    <mergeCell ref="A43:E43"/>
    <mergeCell ref="A44:E44"/>
    <mergeCell ref="A46:E46"/>
    <mergeCell ref="A37:E37"/>
    <mergeCell ref="A38:D38"/>
    <mergeCell ref="A39:E39"/>
    <mergeCell ref="A40:E40"/>
    <mergeCell ref="A41:E41"/>
    <mergeCell ref="A42:E42"/>
    <mergeCell ref="A17:E17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6:E6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6" workbookViewId="0">
      <selection activeCell="D70" sqref="D7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78" t="s">
        <v>64</v>
      </c>
      <c r="C1" s="78"/>
      <c r="D1" s="78"/>
      <c r="E1" s="7"/>
      <c r="F1" s="7"/>
      <c r="G1" s="7"/>
      <c r="H1" s="7"/>
    </row>
    <row r="2" spans="1:8" ht="15.95" customHeight="1" x14ac:dyDescent="0.25">
      <c r="A2" s="1"/>
      <c r="B2" s="2" t="s">
        <v>50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7" t="s">
        <v>6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s="1" customFormat="1" ht="15" customHeight="1" x14ac:dyDescent="0.25">
      <c r="A5" s="13"/>
      <c r="B5" s="3" t="s">
        <v>2</v>
      </c>
      <c r="C5" s="13"/>
      <c r="D5" s="13"/>
    </row>
    <row r="6" spans="1:8" s="1" customFormat="1" ht="15" customHeight="1" x14ac:dyDescent="0.25">
      <c r="A6" s="40">
        <v>1</v>
      </c>
      <c r="B6" s="13" t="s">
        <v>58</v>
      </c>
      <c r="C6" s="40">
        <v>5643</v>
      </c>
      <c r="D6" s="13"/>
    </row>
    <row r="7" spans="1:8" s="1" customFormat="1" ht="15" customHeight="1" x14ac:dyDescent="0.25">
      <c r="A7" s="13">
        <v>2</v>
      </c>
      <c r="B7" s="13" t="s">
        <v>61</v>
      </c>
      <c r="C7" s="13">
        <v>4730</v>
      </c>
      <c r="D7" s="3"/>
    </row>
    <row r="8" spans="1:8" s="4" customFormat="1" x14ac:dyDescent="0.25">
      <c r="A8" s="40">
        <v>3</v>
      </c>
      <c r="B8" s="13" t="s">
        <v>66</v>
      </c>
      <c r="C8" s="40">
        <v>571</v>
      </c>
      <c r="D8" s="3"/>
    </row>
    <row r="9" spans="1:8" s="1" customFormat="1" x14ac:dyDescent="0.25">
      <c r="A9" s="13">
        <v>4</v>
      </c>
      <c r="B9" s="13" t="s">
        <v>67</v>
      </c>
      <c r="C9" s="40">
        <v>571</v>
      </c>
      <c r="D9" s="3"/>
    </row>
    <row r="10" spans="1:8" s="1" customFormat="1" x14ac:dyDescent="0.25">
      <c r="A10" s="40"/>
      <c r="B10" s="3" t="s">
        <v>68</v>
      </c>
      <c r="C10" s="13">
        <f>SUM(C6:C9)</f>
        <v>11515</v>
      </c>
      <c r="D10" s="3">
        <v>11515</v>
      </c>
    </row>
    <row r="11" spans="1:8" s="1" customFormat="1" x14ac:dyDescent="0.25">
      <c r="A11" s="40"/>
      <c r="B11" s="3" t="s">
        <v>5</v>
      </c>
      <c r="C11" s="40"/>
      <c r="D11" s="13"/>
    </row>
    <row r="12" spans="1:8" s="1" customFormat="1" ht="18" customHeight="1" x14ac:dyDescent="0.25">
      <c r="A12" s="13">
        <v>1</v>
      </c>
      <c r="B12" s="13" t="s">
        <v>107</v>
      </c>
      <c r="C12" s="13">
        <v>1998.5</v>
      </c>
      <c r="D12" s="3"/>
    </row>
    <row r="13" spans="1:8" s="4" customFormat="1" x14ac:dyDescent="0.25">
      <c r="A13" s="3">
        <v>2</v>
      </c>
      <c r="B13" s="13" t="s">
        <v>108</v>
      </c>
      <c r="C13" s="40">
        <v>150</v>
      </c>
      <c r="D13" s="3"/>
    </row>
    <row r="14" spans="1:8" s="1" customFormat="1" x14ac:dyDescent="0.25">
      <c r="A14" s="13">
        <v>3</v>
      </c>
      <c r="B14" s="13" t="s">
        <v>109</v>
      </c>
      <c r="C14" s="13">
        <v>6253.66</v>
      </c>
      <c r="D14" s="13"/>
    </row>
    <row r="15" spans="1:8" s="1" customFormat="1" x14ac:dyDescent="0.25">
      <c r="A15" s="40">
        <v>4</v>
      </c>
      <c r="B15" s="13" t="s">
        <v>58</v>
      </c>
      <c r="C15" s="40">
        <v>5643</v>
      </c>
      <c r="D15" s="3"/>
    </row>
    <row r="16" spans="1:8" s="1" customFormat="1" x14ac:dyDescent="0.25">
      <c r="A16" s="13">
        <v>5</v>
      </c>
      <c r="B16" s="13" t="s">
        <v>61</v>
      </c>
      <c r="C16" s="13">
        <v>4730</v>
      </c>
      <c r="D16" s="3"/>
    </row>
    <row r="17" spans="1:4" s="1" customFormat="1" x14ac:dyDescent="0.25">
      <c r="A17" s="40"/>
      <c r="B17" s="3" t="s">
        <v>110</v>
      </c>
      <c r="C17" s="3">
        <f>SUM(C12:C16)</f>
        <v>18775.16</v>
      </c>
      <c r="D17" s="3">
        <f>D10+C17</f>
        <v>30290.16</v>
      </c>
    </row>
    <row r="18" spans="1:4" s="1" customFormat="1" ht="15.75" customHeight="1" x14ac:dyDescent="0.25">
      <c r="A18" s="13"/>
      <c r="B18" s="3" t="s">
        <v>3</v>
      </c>
      <c r="C18" s="13"/>
      <c r="D18" s="13"/>
    </row>
    <row r="19" spans="1:4" s="1" customFormat="1" ht="15.75" customHeight="1" x14ac:dyDescent="0.25">
      <c r="A19" s="40">
        <v>1</v>
      </c>
      <c r="B19" s="13" t="s">
        <v>58</v>
      </c>
      <c r="C19" s="40">
        <v>5643</v>
      </c>
      <c r="D19" s="13"/>
    </row>
    <row r="20" spans="1:4" s="1" customFormat="1" x14ac:dyDescent="0.25">
      <c r="A20" s="13">
        <v>2</v>
      </c>
      <c r="B20" s="13" t="s">
        <v>61</v>
      </c>
      <c r="C20" s="13">
        <v>4730</v>
      </c>
      <c r="D20" s="3"/>
    </row>
    <row r="21" spans="1:4" s="1" customFormat="1" x14ac:dyDescent="0.25">
      <c r="A21" s="13"/>
      <c r="B21" s="3" t="s">
        <v>130</v>
      </c>
      <c r="C21" s="3">
        <f>SUM(C19:C20)</f>
        <v>10373</v>
      </c>
      <c r="D21" s="3">
        <f>D17+C21</f>
        <v>40663.160000000003</v>
      </c>
    </row>
    <row r="22" spans="1:4" s="1" customFormat="1" x14ac:dyDescent="0.25">
      <c r="A22" s="13"/>
      <c r="B22" s="3" t="s">
        <v>7</v>
      </c>
      <c r="C22" s="40"/>
      <c r="D22" s="3"/>
    </row>
    <row r="23" spans="1:4" s="1" customFormat="1" x14ac:dyDescent="0.25">
      <c r="A23" s="13">
        <v>1</v>
      </c>
      <c r="B23" s="13" t="s">
        <v>58</v>
      </c>
      <c r="C23" s="40">
        <v>5643</v>
      </c>
      <c r="D23" s="3"/>
    </row>
    <row r="24" spans="1:4" s="1" customFormat="1" x14ac:dyDescent="0.25">
      <c r="A24" s="13">
        <v>2</v>
      </c>
      <c r="B24" s="13" t="s">
        <v>61</v>
      </c>
      <c r="C24" s="40">
        <v>4730</v>
      </c>
      <c r="D24" s="3"/>
    </row>
    <row r="25" spans="1:4" s="1" customFormat="1" ht="30" x14ac:dyDescent="0.25">
      <c r="A25" s="13">
        <v>3</v>
      </c>
      <c r="B25" s="13" t="s">
        <v>132</v>
      </c>
      <c r="C25" s="13">
        <v>890.35</v>
      </c>
      <c r="D25" s="3"/>
    </row>
    <row r="26" spans="1:4" s="1" customFormat="1" x14ac:dyDescent="0.25">
      <c r="A26" s="13"/>
      <c r="B26" s="3" t="s">
        <v>131</v>
      </c>
      <c r="C26" s="3">
        <v>11263.35</v>
      </c>
      <c r="D26" s="3">
        <v>51926.51</v>
      </c>
    </row>
    <row r="27" spans="1:4" x14ac:dyDescent="0.25">
      <c r="A27" s="15"/>
      <c r="B27" s="3" t="s">
        <v>8</v>
      </c>
      <c r="C27" s="13"/>
      <c r="D27" s="14"/>
    </row>
    <row r="28" spans="1:4" x14ac:dyDescent="0.25">
      <c r="A28" s="40">
        <v>1</v>
      </c>
      <c r="B28" s="13" t="s">
        <v>134</v>
      </c>
      <c r="C28" s="40">
        <v>515.45000000000005</v>
      </c>
      <c r="D28" s="14"/>
    </row>
    <row r="29" spans="1:4" x14ac:dyDescent="0.25">
      <c r="A29" s="40">
        <v>2</v>
      </c>
      <c r="B29" s="13" t="s">
        <v>58</v>
      </c>
      <c r="C29" s="40">
        <v>5643</v>
      </c>
      <c r="D29" s="14"/>
    </row>
    <row r="30" spans="1:4" x14ac:dyDescent="0.25">
      <c r="A30" s="40">
        <v>3</v>
      </c>
      <c r="B30" s="13" t="s">
        <v>61</v>
      </c>
      <c r="C30" s="40">
        <v>4730</v>
      </c>
      <c r="D30" s="14"/>
    </row>
    <row r="31" spans="1:4" x14ac:dyDescent="0.25">
      <c r="A31" s="13"/>
      <c r="B31" s="3" t="s">
        <v>135</v>
      </c>
      <c r="C31" s="3">
        <f>SUM(C28:C30)</f>
        <v>10888.45</v>
      </c>
      <c r="D31" s="14">
        <v>62814.96</v>
      </c>
    </row>
    <row r="32" spans="1:4" x14ac:dyDescent="0.25">
      <c r="A32" s="15"/>
      <c r="B32" s="3" t="s">
        <v>9</v>
      </c>
      <c r="C32" s="13"/>
      <c r="D32" s="14"/>
    </row>
    <row r="33" spans="1:4" x14ac:dyDescent="0.25">
      <c r="A33" s="15">
        <v>1</v>
      </c>
      <c r="B33" s="13" t="s">
        <v>58</v>
      </c>
      <c r="C33" s="13">
        <v>5643</v>
      </c>
      <c r="D33" s="14"/>
    </row>
    <row r="34" spans="1:4" x14ac:dyDescent="0.25">
      <c r="A34" s="15">
        <v>2</v>
      </c>
      <c r="B34" s="13" t="s">
        <v>61</v>
      </c>
      <c r="C34" s="40">
        <v>4730</v>
      </c>
      <c r="D34" s="14"/>
    </row>
    <row r="35" spans="1:4" x14ac:dyDescent="0.25">
      <c r="A35" s="40">
        <v>3</v>
      </c>
      <c r="B35" s="40" t="s">
        <v>140</v>
      </c>
      <c r="C35" s="40">
        <v>105</v>
      </c>
      <c r="D35" s="14"/>
    </row>
    <row r="36" spans="1:4" x14ac:dyDescent="0.25">
      <c r="A36" s="13">
        <v>4</v>
      </c>
      <c r="B36" s="13" t="s">
        <v>141</v>
      </c>
      <c r="C36" s="40">
        <v>96</v>
      </c>
      <c r="D36" s="14"/>
    </row>
    <row r="37" spans="1:4" x14ac:dyDescent="0.25">
      <c r="A37" s="43"/>
      <c r="B37" s="3" t="s">
        <v>142</v>
      </c>
      <c r="C37" s="3">
        <f>SUM(C33:C36)</f>
        <v>10574</v>
      </c>
      <c r="D37" s="14">
        <v>73388.960000000006</v>
      </c>
    </row>
    <row r="38" spans="1:4" x14ac:dyDescent="0.25">
      <c r="A38" s="43"/>
      <c r="B38" s="3" t="s">
        <v>10</v>
      </c>
      <c r="C38" s="40"/>
      <c r="D38" s="14"/>
    </row>
    <row r="39" spans="1:4" x14ac:dyDescent="0.25">
      <c r="A39" s="43">
        <v>1</v>
      </c>
      <c r="B39" s="13" t="s">
        <v>58</v>
      </c>
      <c r="C39" s="13">
        <v>5643</v>
      </c>
      <c r="D39" s="14"/>
    </row>
    <row r="40" spans="1:4" x14ac:dyDescent="0.25">
      <c r="A40" s="43">
        <v>2</v>
      </c>
      <c r="B40" s="13" t="s">
        <v>61</v>
      </c>
      <c r="C40" s="40">
        <v>4730</v>
      </c>
      <c r="D40" s="14"/>
    </row>
    <row r="41" spans="1:4" x14ac:dyDescent="0.25">
      <c r="A41" s="43"/>
      <c r="B41" s="3" t="s">
        <v>148</v>
      </c>
      <c r="C41" s="3">
        <f>SUM(C39:C40)</f>
        <v>10373</v>
      </c>
      <c r="D41" s="14">
        <v>73761.960000000006</v>
      </c>
    </row>
    <row r="42" spans="1:4" x14ac:dyDescent="0.25">
      <c r="A42" s="43"/>
      <c r="B42" s="3" t="s">
        <v>11</v>
      </c>
      <c r="C42" s="40"/>
      <c r="D42" s="14"/>
    </row>
    <row r="43" spans="1:4" x14ac:dyDescent="0.25">
      <c r="A43" s="43">
        <v>1</v>
      </c>
      <c r="B43" s="13" t="s">
        <v>58</v>
      </c>
      <c r="C43" s="40">
        <v>5643</v>
      </c>
      <c r="D43" s="14"/>
    </row>
    <row r="44" spans="1:4" x14ac:dyDescent="0.25">
      <c r="A44" s="43">
        <v>2</v>
      </c>
      <c r="B44" s="13" t="s">
        <v>61</v>
      </c>
      <c r="C44" s="40">
        <v>4730</v>
      </c>
      <c r="D44" s="14"/>
    </row>
    <row r="45" spans="1:4" x14ac:dyDescent="0.25">
      <c r="A45" s="43"/>
      <c r="B45" s="3" t="s">
        <v>154</v>
      </c>
      <c r="C45" s="3">
        <f>SUM(C43:C44)</f>
        <v>10373</v>
      </c>
      <c r="D45" s="14">
        <v>94134.96</v>
      </c>
    </row>
    <row r="46" spans="1:4" x14ac:dyDescent="0.25">
      <c r="A46" s="43"/>
      <c r="B46" s="3" t="s">
        <v>12</v>
      </c>
      <c r="C46" s="40"/>
      <c r="D46" s="14"/>
    </row>
    <row r="47" spans="1:4" x14ac:dyDescent="0.25">
      <c r="A47" s="43">
        <v>1</v>
      </c>
      <c r="B47" s="13" t="s">
        <v>58</v>
      </c>
      <c r="C47" s="40">
        <v>5643</v>
      </c>
      <c r="D47" s="14"/>
    </row>
    <row r="48" spans="1:4" x14ac:dyDescent="0.25">
      <c r="A48" s="43">
        <v>2</v>
      </c>
      <c r="B48" s="13" t="s">
        <v>61</v>
      </c>
      <c r="C48" s="40">
        <v>4730</v>
      </c>
      <c r="D48" s="14"/>
    </row>
    <row r="49" spans="1:4" x14ac:dyDescent="0.25">
      <c r="A49" s="43">
        <v>3</v>
      </c>
      <c r="B49" s="13" t="s">
        <v>156</v>
      </c>
      <c r="C49" s="40">
        <v>4803</v>
      </c>
      <c r="D49" s="14"/>
    </row>
    <row r="50" spans="1:4" x14ac:dyDescent="0.25">
      <c r="A50" s="43"/>
      <c r="B50" s="3" t="s">
        <v>157</v>
      </c>
      <c r="C50" s="3">
        <f>SUM(C47:C49)</f>
        <v>15176</v>
      </c>
      <c r="D50" s="14">
        <v>109310.96</v>
      </c>
    </row>
    <row r="51" spans="1:4" x14ac:dyDescent="0.25">
      <c r="A51" s="43"/>
      <c r="B51" s="3" t="s">
        <v>13</v>
      </c>
      <c r="C51" s="40"/>
      <c r="D51" s="14"/>
    </row>
    <row r="52" spans="1:4" x14ac:dyDescent="0.25">
      <c r="A52" s="43">
        <v>1</v>
      </c>
      <c r="B52" s="13" t="s">
        <v>58</v>
      </c>
      <c r="C52" s="40">
        <v>5643</v>
      </c>
      <c r="D52" s="14"/>
    </row>
    <row r="53" spans="1:4" x14ac:dyDescent="0.25">
      <c r="A53" s="43">
        <v>2</v>
      </c>
      <c r="B53" s="13" t="s">
        <v>61</v>
      </c>
      <c r="C53" s="40">
        <v>4730</v>
      </c>
      <c r="D53" s="14"/>
    </row>
    <row r="54" spans="1:4" x14ac:dyDescent="0.25">
      <c r="A54" s="43">
        <v>3</v>
      </c>
      <c r="B54" s="40" t="s">
        <v>158</v>
      </c>
      <c r="C54" s="40">
        <v>300</v>
      </c>
      <c r="D54" s="14"/>
    </row>
    <row r="55" spans="1:4" x14ac:dyDescent="0.25">
      <c r="A55" s="43">
        <v>4</v>
      </c>
      <c r="B55" s="13" t="s">
        <v>163</v>
      </c>
      <c r="C55" s="40">
        <v>975</v>
      </c>
      <c r="D55" s="14"/>
    </row>
    <row r="56" spans="1:4" x14ac:dyDescent="0.25">
      <c r="A56" s="15">
        <v>5</v>
      </c>
      <c r="B56" s="13" t="s">
        <v>159</v>
      </c>
      <c r="C56" s="13">
        <v>965.2</v>
      </c>
      <c r="D56" s="15"/>
    </row>
    <row r="57" spans="1:4" x14ac:dyDescent="0.25">
      <c r="A57" s="15">
        <v>6</v>
      </c>
      <c r="B57" s="13" t="s">
        <v>161</v>
      </c>
      <c r="C57" s="13">
        <v>3200</v>
      </c>
      <c r="D57" s="15"/>
    </row>
    <row r="58" spans="1:4" x14ac:dyDescent="0.25">
      <c r="A58" s="15"/>
      <c r="B58" s="3" t="s">
        <v>160</v>
      </c>
      <c r="C58" s="3">
        <f>SUM(C52:C57)</f>
        <v>15813.2</v>
      </c>
      <c r="D58" s="14">
        <f>C58+D50</f>
        <v>125124.16</v>
      </c>
    </row>
    <row r="59" spans="1:4" x14ac:dyDescent="0.25">
      <c r="A59" s="15"/>
      <c r="B59" s="3" t="s">
        <v>14</v>
      </c>
      <c r="C59" s="13"/>
      <c r="D59" s="15"/>
    </row>
    <row r="60" spans="1:4" x14ac:dyDescent="0.25">
      <c r="A60" s="15">
        <v>1</v>
      </c>
      <c r="B60" s="13" t="s">
        <v>58</v>
      </c>
      <c r="C60" s="13">
        <v>5643</v>
      </c>
      <c r="D60" s="15"/>
    </row>
    <row r="61" spans="1:4" x14ac:dyDescent="0.25">
      <c r="A61" s="15">
        <v>2</v>
      </c>
      <c r="B61" s="13" t="s">
        <v>61</v>
      </c>
      <c r="C61" s="13">
        <v>4730</v>
      </c>
      <c r="D61" s="15"/>
    </row>
    <row r="62" spans="1:4" x14ac:dyDescent="0.25">
      <c r="A62" s="15"/>
      <c r="B62" s="3" t="s">
        <v>167</v>
      </c>
      <c r="C62" s="3">
        <f>SUM(C60:C61)</f>
        <v>10373</v>
      </c>
      <c r="D62" s="14">
        <f>C62+D58</f>
        <v>135497.16</v>
      </c>
    </row>
    <row r="63" spans="1:4" x14ac:dyDescent="0.25">
      <c r="A63" s="15"/>
      <c r="B63" s="3" t="s">
        <v>15</v>
      </c>
      <c r="C63" s="13"/>
      <c r="D63" s="15"/>
    </row>
    <row r="64" spans="1:4" x14ac:dyDescent="0.25">
      <c r="A64" s="15">
        <v>1</v>
      </c>
      <c r="B64" s="13" t="s">
        <v>58</v>
      </c>
      <c r="C64" s="13">
        <v>5643</v>
      </c>
      <c r="D64" s="15"/>
    </row>
    <row r="65" spans="1:4" x14ac:dyDescent="0.25">
      <c r="A65" s="15">
        <v>2</v>
      </c>
      <c r="B65" s="13" t="s">
        <v>61</v>
      </c>
      <c r="C65" s="13">
        <v>4730</v>
      </c>
      <c r="D65" s="15"/>
    </row>
    <row r="66" spans="1:4" x14ac:dyDescent="0.25">
      <c r="A66" s="15">
        <v>3</v>
      </c>
      <c r="B66" s="13" t="s">
        <v>172</v>
      </c>
      <c r="C66" s="13">
        <v>1450</v>
      </c>
      <c r="D66" s="15"/>
    </row>
    <row r="67" spans="1:4" x14ac:dyDescent="0.25">
      <c r="A67" s="15">
        <v>4</v>
      </c>
      <c r="B67" s="13" t="s">
        <v>173</v>
      </c>
      <c r="C67" s="13">
        <v>321.08</v>
      </c>
      <c r="D67" s="15"/>
    </row>
    <row r="68" spans="1:4" x14ac:dyDescent="0.25">
      <c r="A68" s="15">
        <v>5</v>
      </c>
      <c r="B68" s="13" t="s">
        <v>174</v>
      </c>
      <c r="C68" s="13">
        <v>240</v>
      </c>
      <c r="D68" s="15"/>
    </row>
    <row r="69" spans="1:4" ht="30" x14ac:dyDescent="0.25">
      <c r="A69" s="15">
        <v>6</v>
      </c>
      <c r="B69" s="13" t="s">
        <v>175</v>
      </c>
      <c r="C69" s="13">
        <v>4320</v>
      </c>
      <c r="D69" s="15"/>
    </row>
    <row r="70" spans="1:4" x14ac:dyDescent="0.25">
      <c r="A70" s="15"/>
      <c r="B70" s="3" t="s">
        <v>176</v>
      </c>
      <c r="C70" s="3">
        <f>SUM(C64:C69)</f>
        <v>16704.080000000002</v>
      </c>
      <c r="D70" s="14">
        <f>C70+D62</f>
        <v>152201.24</v>
      </c>
    </row>
    <row r="71" spans="1:4" x14ac:dyDescent="0.25">
      <c r="A71" s="15"/>
      <c r="B71" s="13"/>
      <c r="C71" s="13"/>
      <c r="D71" s="15"/>
    </row>
    <row r="72" spans="1:4" x14ac:dyDescent="0.25">
      <c r="A72" s="15"/>
      <c r="B72" s="33"/>
      <c r="C72" s="14"/>
      <c r="D72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C17" sqref="C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8" t="s">
        <v>64</v>
      </c>
      <c r="C1" s="78"/>
      <c r="D1" s="78"/>
    </row>
    <row r="2" spans="1:4" ht="15.75" x14ac:dyDescent="0.25">
      <c r="A2" s="1"/>
      <c r="B2" s="2" t="s">
        <v>50</v>
      </c>
      <c r="C2" s="39"/>
      <c r="D2" s="39"/>
    </row>
    <row r="3" spans="1:4" ht="15.75" x14ac:dyDescent="0.25">
      <c r="A3" s="1"/>
      <c r="B3" s="77" t="s">
        <v>35</v>
      </c>
      <c r="C3" s="77"/>
      <c r="D3" s="77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8">
        <v>1</v>
      </c>
      <c r="B6" s="13" t="s">
        <v>111</v>
      </c>
      <c r="C6" s="45">
        <v>94.22</v>
      </c>
      <c r="D6" s="10">
        <v>94.22</v>
      </c>
    </row>
    <row r="7" spans="1:4" x14ac:dyDescent="0.25">
      <c r="A7" s="8"/>
      <c r="B7" s="3" t="s">
        <v>10</v>
      </c>
      <c r="C7" s="45"/>
      <c r="D7" s="10"/>
    </row>
    <row r="8" spans="1:4" x14ac:dyDescent="0.25">
      <c r="A8" s="8">
        <v>1</v>
      </c>
      <c r="B8" s="13" t="s">
        <v>149</v>
      </c>
      <c r="C8" s="76">
        <v>64.040000000000006</v>
      </c>
      <c r="D8" s="10">
        <v>158.26</v>
      </c>
    </row>
    <row r="9" spans="1:4" x14ac:dyDescent="0.25">
      <c r="A9" s="40"/>
      <c r="B9" s="3" t="s">
        <v>11</v>
      </c>
      <c r="C9" s="40"/>
      <c r="D9" s="3"/>
    </row>
    <row r="10" spans="1:4" x14ac:dyDescent="0.25">
      <c r="A10" s="8">
        <v>1</v>
      </c>
      <c r="B10" s="13" t="s">
        <v>155</v>
      </c>
      <c r="C10" s="3">
        <v>867.75</v>
      </c>
      <c r="D10" s="3">
        <v>1026.01</v>
      </c>
    </row>
    <row r="11" spans="1:4" x14ac:dyDescent="0.25">
      <c r="A11" s="8"/>
      <c r="B11" s="3" t="s">
        <v>14</v>
      </c>
      <c r="C11" s="13"/>
      <c r="D11" s="3"/>
    </row>
    <row r="12" spans="1:4" x14ac:dyDescent="0.25">
      <c r="A12" s="8">
        <v>1</v>
      </c>
      <c r="B12" s="13" t="s">
        <v>168</v>
      </c>
      <c r="C12" s="40">
        <v>310</v>
      </c>
      <c r="D12" s="13"/>
    </row>
    <row r="13" spans="1:4" x14ac:dyDescent="0.25">
      <c r="A13" s="40">
        <v>2</v>
      </c>
      <c r="B13" s="13" t="s">
        <v>169</v>
      </c>
      <c r="C13" s="40">
        <v>2466.5</v>
      </c>
      <c r="D13" s="3"/>
    </row>
    <row r="14" spans="1:4" x14ac:dyDescent="0.25">
      <c r="A14" s="40">
        <v>3</v>
      </c>
      <c r="B14" s="13" t="s">
        <v>171</v>
      </c>
      <c r="C14" s="13">
        <v>2250</v>
      </c>
      <c r="D14" s="3"/>
    </row>
    <row r="15" spans="1:4" x14ac:dyDescent="0.25">
      <c r="A15" s="40"/>
      <c r="B15" s="3" t="s">
        <v>167</v>
      </c>
      <c r="C15" s="3">
        <f>SUM(C12:C14)</f>
        <v>5026.5</v>
      </c>
      <c r="D15" s="3">
        <f>C15+D10</f>
        <v>6052.51</v>
      </c>
    </row>
    <row r="16" spans="1:4" x14ac:dyDescent="0.25">
      <c r="A16" s="40"/>
      <c r="B16" s="3" t="s">
        <v>15</v>
      </c>
      <c r="C16" s="40"/>
      <c r="D16" s="3"/>
    </row>
    <row r="17" spans="1:4" x14ac:dyDescent="0.25">
      <c r="A17" s="40">
        <v>1</v>
      </c>
      <c r="B17" s="40" t="s">
        <v>177</v>
      </c>
      <c r="C17" s="3">
        <v>775</v>
      </c>
      <c r="D17" s="3">
        <f>C17+D15</f>
        <v>6827.51</v>
      </c>
    </row>
    <row r="18" spans="1:4" x14ac:dyDescent="0.25">
      <c r="A18" s="40"/>
      <c r="B18" s="40"/>
      <c r="C18" s="40"/>
      <c r="D18" s="3"/>
    </row>
    <row r="19" spans="1:4" x14ac:dyDescent="0.25">
      <c r="A19" s="40"/>
      <c r="B19" s="13"/>
      <c r="C19" s="40"/>
      <c r="D19" s="3"/>
    </row>
    <row r="20" spans="1:4" x14ac:dyDescent="0.25">
      <c r="A20" s="40"/>
      <c r="B20" s="40"/>
      <c r="C20" s="13"/>
      <c r="D20" s="13"/>
    </row>
    <row r="21" spans="1:4" x14ac:dyDescent="0.25">
      <c r="A21" s="40"/>
      <c r="B21" s="13"/>
      <c r="C21" s="40"/>
      <c r="D21" s="3"/>
    </row>
    <row r="22" spans="1:4" x14ac:dyDescent="0.25">
      <c r="A22" s="40"/>
      <c r="B22" s="3"/>
      <c r="C22" s="40"/>
      <c r="D22" s="3"/>
    </row>
    <row r="23" spans="1:4" x14ac:dyDescent="0.25">
      <c r="A23" s="40"/>
      <c r="B23" s="13"/>
      <c r="C23" s="40"/>
      <c r="D23" s="3"/>
    </row>
    <row r="24" spans="1:4" x14ac:dyDescent="0.25">
      <c r="A24" s="40"/>
      <c r="B24" s="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1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0"/>
      <c r="B28" s="40"/>
      <c r="C28" s="40"/>
      <c r="D28" s="3"/>
    </row>
    <row r="29" spans="1:4" x14ac:dyDescent="0.25">
      <c r="A29" s="40"/>
      <c r="B29" s="3"/>
      <c r="C29" s="40"/>
      <c r="D29" s="3"/>
    </row>
    <row r="30" spans="1:4" x14ac:dyDescent="0.25">
      <c r="A30" s="40"/>
      <c r="B30" s="3"/>
      <c r="C30" s="40"/>
      <c r="D30" s="3"/>
    </row>
    <row r="31" spans="1:4" x14ac:dyDescent="0.25">
      <c r="A31" s="40"/>
      <c r="B31" s="1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6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13"/>
      <c r="C35" s="40"/>
      <c r="D35" s="3"/>
    </row>
    <row r="36" spans="1:4" x14ac:dyDescent="0.25">
      <c r="A36" s="40"/>
      <c r="B36" s="13"/>
      <c r="C36" s="40"/>
      <c r="D36" s="3"/>
    </row>
    <row r="37" spans="1:4" x14ac:dyDescent="0.25">
      <c r="A37" s="40"/>
      <c r="B37" s="13"/>
      <c r="C37" s="40"/>
      <c r="D37" s="3"/>
    </row>
    <row r="38" spans="1:4" x14ac:dyDescent="0.25">
      <c r="A38" s="43"/>
      <c r="B38" s="24"/>
      <c r="C38" s="43"/>
      <c r="D38" s="14"/>
    </row>
    <row r="39" spans="1:4" x14ac:dyDescent="0.25">
      <c r="A39" s="15"/>
      <c r="B39" s="33"/>
      <c r="C39" s="15"/>
      <c r="D39" s="15"/>
    </row>
    <row r="40" spans="1:4" x14ac:dyDescent="0.25">
      <c r="A40" s="15"/>
      <c r="B40" s="24"/>
      <c r="C40" s="15"/>
      <c r="D40" s="14"/>
    </row>
    <row r="41" spans="1:4" x14ac:dyDescent="0.25">
      <c r="A41" s="15"/>
      <c r="B41" s="3"/>
      <c r="C41" s="15"/>
      <c r="D41" s="15"/>
    </row>
    <row r="42" spans="1:4" x14ac:dyDescent="0.25">
      <c r="A42" s="15"/>
      <c r="B42" s="24"/>
      <c r="C42" s="15"/>
      <c r="D42" s="14"/>
    </row>
    <row r="43" spans="1:4" x14ac:dyDescent="0.25">
      <c r="A43" s="15"/>
      <c r="B43" s="24"/>
      <c r="C43" s="15"/>
      <c r="D43" s="15"/>
    </row>
    <row r="44" spans="1:4" x14ac:dyDescent="0.25">
      <c r="A44" s="15"/>
      <c r="B44" s="24"/>
      <c r="C44" s="15"/>
      <c r="D44" s="15"/>
    </row>
    <row r="45" spans="1:4" x14ac:dyDescent="0.25">
      <c r="A45" s="15"/>
      <c r="B45" s="24"/>
      <c r="C45" s="15"/>
      <c r="D45" s="14"/>
    </row>
    <row r="46" spans="1:4" x14ac:dyDescent="0.25">
      <c r="A46" s="15"/>
      <c r="B46" s="33"/>
      <c r="C46" s="15"/>
      <c r="D46" s="15"/>
    </row>
    <row r="47" spans="1:4" x14ac:dyDescent="0.25">
      <c r="A47" s="15"/>
      <c r="B47" s="24"/>
      <c r="C47" s="15"/>
      <c r="D47" s="15"/>
    </row>
    <row r="48" spans="1:4" x14ac:dyDescent="0.25">
      <c r="A48" s="15"/>
      <c r="B48" s="24"/>
      <c r="C48" s="15"/>
      <c r="D48" s="15"/>
    </row>
    <row r="49" spans="1:4" x14ac:dyDescent="0.25">
      <c r="A49" s="15"/>
      <c r="B49" s="24"/>
      <c r="C49" s="15"/>
      <c r="D49" s="15"/>
    </row>
    <row r="50" spans="1:4" x14ac:dyDescent="0.25">
      <c r="A50" s="15"/>
      <c r="B50" s="24"/>
      <c r="C50" s="15"/>
      <c r="D50" s="14"/>
    </row>
    <row r="51" spans="1:4" x14ac:dyDescent="0.25">
      <c r="A51" s="43"/>
      <c r="B51" s="26"/>
      <c r="C51" s="43"/>
      <c r="D51" s="14"/>
    </row>
    <row r="52" spans="1:4" x14ac:dyDescent="0.25">
      <c r="A52" s="43"/>
      <c r="B52" s="26"/>
      <c r="C52" s="43"/>
      <c r="D52" s="14"/>
    </row>
    <row r="53" spans="1:4" x14ac:dyDescent="0.25">
      <c r="A53" s="15"/>
      <c r="B53" s="24"/>
      <c r="C53" s="15"/>
      <c r="D53" s="15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4"/>
      <c r="C55" s="15"/>
      <c r="D55" s="15"/>
    </row>
    <row r="56" spans="1:4" x14ac:dyDescent="0.25">
      <c r="A56" s="15"/>
      <c r="B56" s="24"/>
      <c r="C56" s="15"/>
      <c r="D56" s="15"/>
    </row>
    <row r="57" spans="1:4" x14ac:dyDescent="0.25">
      <c r="A57" s="15"/>
      <c r="B57" s="24"/>
      <c r="C57" s="15"/>
      <c r="D57" s="14"/>
    </row>
    <row r="58" spans="1:4" x14ac:dyDescent="0.25">
      <c r="A58" s="15"/>
      <c r="B58" s="33"/>
      <c r="C58" s="15"/>
      <c r="D58" s="15"/>
    </row>
    <row r="59" spans="1:4" x14ac:dyDescent="0.25">
      <c r="A59" s="15"/>
      <c r="B59" s="24"/>
      <c r="C59" s="15"/>
      <c r="D59" s="15"/>
    </row>
    <row r="60" spans="1:4" x14ac:dyDescent="0.25">
      <c r="A60" s="15"/>
      <c r="B60" s="24"/>
      <c r="C60" s="15"/>
      <c r="D60" s="15"/>
    </row>
    <row r="61" spans="1:4" x14ac:dyDescent="0.25">
      <c r="A61" s="15"/>
      <c r="B61" s="26"/>
      <c r="C61" s="43"/>
      <c r="D61" s="14"/>
    </row>
    <row r="62" spans="1:4" x14ac:dyDescent="0.25">
      <c r="A62" s="15"/>
      <c r="B62" s="24"/>
      <c r="C62" s="43"/>
      <c r="D62" s="15"/>
    </row>
    <row r="63" spans="1:4" x14ac:dyDescent="0.25">
      <c r="A63" s="15"/>
      <c r="B63" s="24"/>
      <c r="C63" s="15"/>
      <c r="D63" s="14"/>
    </row>
    <row r="64" spans="1:4" x14ac:dyDescent="0.25">
      <c r="A64" s="15"/>
      <c r="B64" s="33"/>
      <c r="C64" s="14"/>
      <c r="D64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7" t="s">
        <v>64</v>
      </c>
      <c r="C1" s="77"/>
      <c r="D1" s="77"/>
      <c r="E1" s="7"/>
      <c r="F1" s="7"/>
      <c r="G1" s="7"/>
      <c r="H1" s="7"/>
    </row>
    <row r="2" spans="1:8" ht="15.95" customHeight="1" x14ac:dyDescent="0.25">
      <c r="A2" s="6"/>
      <c r="B2" s="79" t="s">
        <v>50</v>
      </c>
      <c r="C2" s="79"/>
      <c r="D2" s="79"/>
      <c r="E2" s="1"/>
      <c r="F2" s="1"/>
      <c r="G2" s="1"/>
      <c r="H2" s="1"/>
    </row>
    <row r="3" spans="1:8" ht="15.95" customHeight="1" x14ac:dyDescent="0.25">
      <c r="A3" s="6"/>
      <c r="B3" s="77" t="s">
        <v>36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8</v>
      </c>
      <c r="C5" s="10"/>
      <c r="D5" s="10"/>
      <c r="E5" s="1"/>
      <c r="F5" s="1"/>
      <c r="G5" s="1"/>
      <c r="H5" s="1"/>
    </row>
    <row r="6" spans="1:8" ht="30" x14ac:dyDescent="0.25">
      <c r="A6" s="40">
        <v>1</v>
      </c>
      <c r="B6" s="13" t="s">
        <v>139</v>
      </c>
      <c r="C6" s="40">
        <v>6500</v>
      </c>
      <c r="D6" s="14">
        <v>6500</v>
      </c>
    </row>
    <row r="7" spans="1:8" x14ac:dyDescent="0.25">
      <c r="A7" s="43"/>
      <c r="B7" s="14"/>
      <c r="C7" s="50"/>
      <c r="D7" s="14"/>
    </row>
    <row r="8" spans="1:8" x14ac:dyDescent="0.25">
      <c r="A8" s="40"/>
      <c r="B8" s="13"/>
      <c r="C8" s="49"/>
      <c r="D8" s="3"/>
    </row>
    <row r="9" spans="1:8" x14ac:dyDescent="0.25">
      <c r="A9" s="41"/>
      <c r="B9" s="42"/>
      <c r="C9" s="43"/>
      <c r="D9" s="14"/>
    </row>
    <row r="10" spans="1:8" x14ac:dyDescent="0.25">
      <c r="A10" s="16"/>
      <c r="B10" s="64"/>
      <c r="C10" s="62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4"/>
      <c r="C13" s="15"/>
      <c r="D13" s="14"/>
    </row>
    <row r="14" spans="1:8" x14ac:dyDescent="0.25">
      <c r="A14" s="15"/>
      <c r="B14" s="43"/>
      <c r="C14" s="43"/>
      <c r="D14" s="14"/>
    </row>
    <row r="15" spans="1:8" x14ac:dyDescent="0.25">
      <c r="A15" s="15"/>
      <c r="B15" s="15"/>
      <c r="C15" s="15"/>
      <c r="D15" s="14"/>
    </row>
    <row r="16" spans="1:8" x14ac:dyDescent="0.25">
      <c r="A16" s="43"/>
      <c r="B16" s="65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3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3"/>
      <c r="C21" s="15"/>
      <c r="D21" s="15"/>
    </row>
    <row r="22" spans="1:4" x14ac:dyDescent="0.25">
      <c r="A22" s="43"/>
      <c r="B22" s="15"/>
      <c r="C22" s="43"/>
      <c r="D22" s="14"/>
    </row>
    <row r="23" spans="1:4" x14ac:dyDescent="0.25">
      <c r="A23" s="15"/>
      <c r="B23" s="27"/>
      <c r="C23" s="15"/>
      <c r="D23" s="15"/>
    </row>
    <row r="24" spans="1:4" x14ac:dyDescent="0.25">
      <c r="A24" s="15"/>
      <c r="B24" s="24"/>
      <c r="C24" s="15"/>
      <c r="D24" s="14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7" t="s">
        <v>64</v>
      </c>
      <c r="C1" s="77"/>
      <c r="D1" s="77"/>
    </row>
    <row r="2" spans="1:4" ht="15.75" x14ac:dyDescent="0.25">
      <c r="A2" s="6"/>
      <c r="B2" s="79" t="s">
        <v>34</v>
      </c>
      <c r="C2" s="79"/>
      <c r="D2" s="79"/>
    </row>
    <row r="3" spans="1:4" ht="15.75" x14ac:dyDescent="0.25">
      <c r="A3" s="6"/>
      <c r="B3" s="77" t="s">
        <v>38</v>
      </c>
      <c r="C3" s="77"/>
      <c r="D3" s="77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x14ac:dyDescent="0.25">
      <c r="A6" s="10">
        <v>1</v>
      </c>
      <c r="B6" s="13" t="s">
        <v>162</v>
      </c>
      <c r="C6" s="45">
        <v>1885.5</v>
      </c>
      <c r="D6" s="10"/>
    </row>
    <row r="7" spans="1:4" x14ac:dyDescent="0.25">
      <c r="A7" s="10">
        <v>2</v>
      </c>
      <c r="B7" s="13" t="s">
        <v>164</v>
      </c>
      <c r="C7" s="45">
        <v>2250</v>
      </c>
      <c r="D7" s="10"/>
    </row>
    <row r="8" spans="1:4" x14ac:dyDescent="0.25">
      <c r="A8" s="10"/>
      <c r="B8" s="3" t="s">
        <v>160</v>
      </c>
      <c r="C8" s="76">
        <f>SUM(C6:C7)</f>
        <v>4135.5</v>
      </c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6" sqref="D6:D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7" t="s">
        <v>65</v>
      </c>
      <c r="C1" s="77"/>
      <c r="D1" s="77"/>
      <c r="E1" s="7"/>
      <c r="F1" s="7"/>
      <c r="G1" s="7"/>
      <c r="H1" s="7"/>
    </row>
    <row r="2" spans="1:8" ht="15.75" x14ac:dyDescent="0.25">
      <c r="A2" s="6"/>
      <c r="B2" s="79" t="s">
        <v>50</v>
      </c>
      <c r="C2" s="79"/>
      <c r="D2" s="79"/>
      <c r="E2" s="1"/>
      <c r="F2" s="1"/>
      <c r="G2" s="1"/>
      <c r="H2" s="1"/>
    </row>
    <row r="3" spans="1:8" ht="15.75" x14ac:dyDescent="0.25">
      <c r="A3" s="6"/>
      <c r="B3" s="77" t="s">
        <v>37</v>
      </c>
      <c r="C3" s="77"/>
      <c r="D3" s="7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13"/>
      <c r="B7" s="3"/>
      <c r="C7" s="13"/>
      <c r="D7" s="52"/>
    </row>
    <row r="8" spans="1:8" s="5" customFormat="1" x14ac:dyDescent="0.25">
      <c r="A8" s="43"/>
      <c r="B8" s="15"/>
      <c r="C8" s="43"/>
      <c r="D8" s="53"/>
    </row>
    <row r="9" spans="1:8" x14ac:dyDescent="0.25">
      <c r="A9" s="15"/>
      <c r="B9" s="3"/>
      <c r="C9" s="15"/>
      <c r="D9" s="54"/>
    </row>
    <row r="10" spans="1:8" x14ac:dyDescent="0.25">
      <c r="A10" s="15"/>
      <c r="B10" s="13"/>
      <c r="C10" s="15"/>
      <c r="D10" s="53"/>
    </row>
    <row r="11" spans="1:8" s="5" customFormat="1" x14ac:dyDescent="0.25">
      <c r="A11" s="43"/>
      <c r="B11" s="3"/>
      <c r="C11" s="43"/>
      <c r="D11" s="53"/>
    </row>
    <row r="12" spans="1:8" x14ac:dyDescent="0.25">
      <c r="A12" s="43"/>
      <c r="B12" s="13"/>
      <c r="C12" s="43"/>
      <c r="D12" s="53"/>
    </row>
    <row r="13" spans="1:8" x14ac:dyDescent="0.25">
      <c r="A13" s="14"/>
      <c r="B13" s="3"/>
      <c r="C13" s="14"/>
      <c r="D13" s="53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2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61424.99</v>
      </c>
      <c r="C4" s="30">
        <f t="shared" ref="C4:N4" si="0">C5+C6+C7</f>
        <v>43135.49</v>
      </c>
      <c r="D4" s="30">
        <f t="shared" si="0"/>
        <v>50015.49</v>
      </c>
      <c r="E4" s="30">
        <f t="shared" si="0"/>
        <v>43135.49</v>
      </c>
      <c r="F4" s="30">
        <f t="shared" si="0"/>
        <v>43135.49</v>
      </c>
      <c r="G4" s="30">
        <f t="shared" si="0"/>
        <v>43135.49</v>
      </c>
      <c r="H4" s="30">
        <f t="shared" si="0"/>
        <v>43135.49</v>
      </c>
      <c r="I4" s="30">
        <f t="shared" si="0"/>
        <v>43135.49</v>
      </c>
      <c r="J4" s="30">
        <f t="shared" si="0"/>
        <v>43135.49</v>
      </c>
      <c r="K4" s="30">
        <f t="shared" si="0"/>
        <v>43135.49</v>
      </c>
      <c r="L4" s="30">
        <f t="shared" si="0"/>
        <v>43135.49</v>
      </c>
      <c r="M4" s="30">
        <f t="shared" si="0"/>
        <v>46630.49</v>
      </c>
      <c r="N4" s="30">
        <f t="shared" si="0"/>
        <v>546290.37999999989</v>
      </c>
    </row>
    <row r="5" spans="1:14" ht="39" customHeight="1" x14ac:dyDescent="0.35">
      <c r="A5" s="36" t="s">
        <v>17</v>
      </c>
      <c r="B5" s="31">
        <v>33465.17</v>
      </c>
      <c r="C5" s="31">
        <v>33465.17</v>
      </c>
      <c r="D5" s="31">
        <v>33465.17</v>
      </c>
      <c r="E5" s="31">
        <v>33465.17</v>
      </c>
      <c r="F5" s="31">
        <v>33465.17</v>
      </c>
      <c r="G5" s="31">
        <v>33465.17</v>
      </c>
      <c r="H5" s="31">
        <v>33465.17</v>
      </c>
      <c r="I5" s="31">
        <v>33465.17</v>
      </c>
      <c r="J5" s="31">
        <v>33465.17</v>
      </c>
      <c r="K5" s="31">
        <v>33465.17</v>
      </c>
      <c r="L5" s="31">
        <v>33465.17</v>
      </c>
      <c r="M5" s="31">
        <v>33465.17</v>
      </c>
      <c r="N5" s="31">
        <f t="shared" ref="N5:N23" si="1">SUM(B5:M5)</f>
        <v>401582.03999999986</v>
      </c>
    </row>
    <row r="6" spans="1:14" ht="44.25" customHeight="1" x14ac:dyDescent="0.35">
      <c r="A6" s="36" t="s">
        <v>40</v>
      </c>
      <c r="B6" s="31">
        <v>9670.32</v>
      </c>
      <c r="C6" s="31">
        <v>9670.32</v>
      </c>
      <c r="D6" s="31">
        <v>9670.32</v>
      </c>
      <c r="E6" s="31">
        <v>9670.32</v>
      </c>
      <c r="F6" s="31">
        <v>9670.32</v>
      </c>
      <c r="G6" s="31">
        <v>9670.32</v>
      </c>
      <c r="H6" s="31">
        <v>9670.32</v>
      </c>
      <c r="I6" s="31">
        <v>9670.32</v>
      </c>
      <c r="J6" s="31">
        <v>9670.32</v>
      </c>
      <c r="K6" s="31">
        <v>9670.32</v>
      </c>
      <c r="L6" s="31">
        <v>9670.32</v>
      </c>
      <c r="M6" s="31">
        <v>9670.32</v>
      </c>
      <c r="N6" s="31">
        <f>SUM(B6:M6)</f>
        <v>116043.84000000003</v>
      </c>
    </row>
    <row r="7" spans="1:14" ht="44.25" customHeight="1" x14ac:dyDescent="0.35">
      <c r="A7" s="36" t="s">
        <v>32</v>
      </c>
      <c r="B7" s="31">
        <v>18289.5</v>
      </c>
      <c r="C7" s="31"/>
      <c r="D7" s="31">
        <v>6880</v>
      </c>
      <c r="E7" s="31"/>
      <c r="F7" s="31"/>
      <c r="G7" s="31"/>
      <c r="H7" s="31"/>
      <c r="I7" s="31"/>
      <c r="J7" s="31"/>
      <c r="K7" s="31"/>
      <c r="L7" s="31"/>
      <c r="M7" s="31">
        <v>3495</v>
      </c>
      <c r="N7" s="31">
        <f>SUM(B7:M7)</f>
        <v>28664.5</v>
      </c>
    </row>
    <row r="8" spans="1:14" ht="36" customHeight="1" x14ac:dyDescent="0.35">
      <c r="A8" s="37" t="s">
        <v>18</v>
      </c>
      <c r="B8" s="30">
        <f>B9+B10+B11+B12+B13</f>
        <v>48171.9</v>
      </c>
      <c r="C8" s="30">
        <f t="shared" ref="C8:M8" si="2">C9+C10+C11+C12+C13</f>
        <v>57105.700000000004</v>
      </c>
      <c r="D8" s="30">
        <f t="shared" si="2"/>
        <v>47825.54</v>
      </c>
      <c r="E8" s="30">
        <f t="shared" si="2"/>
        <v>49499.670000000006</v>
      </c>
      <c r="F8" s="30">
        <f t="shared" si="2"/>
        <v>49528.530000000006</v>
      </c>
      <c r="G8" s="30">
        <f t="shared" si="2"/>
        <v>47622.78</v>
      </c>
      <c r="H8" s="30">
        <f t="shared" si="2"/>
        <v>49647.500000000007</v>
      </c>
      <c r="I8" s="30">
        <f t="shared" si="2"/>
        <v>49587.65</v>
      </c>
      <c r="J8" s="30">
        <f>J9+J10+J11+J12+J13</f>
        <v>68513.55</v>
      </c>
      <c r="K8" s="30">
        <f t="shared" si="2"/>
        <v>53265.740000000005</v>
      </c>
      <c r="L8" s="30">
        <f t="shared" si="2"/>
        <v>61025.9</v>
      </c>
      <c r="M8" s="30">
        <f t="shared" si="2"/>
        <v>54729.740000000005</v>
      </c>
      <c r="N8" s="30">
        <f t="shared" si="1"/>
        <v>636524.19999999995</v>
      </c>
    </row>
    <row r="9" spans="1:14" ht="40.5" customHeight="1" x14ac:dyDescent="0.35">
      <c r="A9" s="36" t="s">
        <v>19</v>
      </c>
      <c r="B9" s="31">
        <v>1223.92</v>
      </c>
      <c r="C9" s="31">
        <v>1223.92</v>
      </c>
      <c r="D9" s="31">
        <v>1223.92</v>
      </c>
      <c r="E9" s="31">
        <v>1223.92</v>
      </c>
      <c r="F9" s="31">
        <v>1223.92</v>
      </c>
      <c r="G9" s="31">
        <v>1223.92</v>
      </c>
      <c r="H9" s="31">
        <v>3183.72</v>
      </c>
      <c r="I9" s="31">
        <v>2723.92</v>
      </c>
      <c r="J9" s="31">
        <v>1223.92</v>
      </c>
      <c r="K9" s="31">
        <v>1223.92</v>
      </c>
      <c r="L9" s="31">
        <v>5621.92</v>
      </c>
      <c r="M9" s="31">
        <v>1223.92</v>
      </c>
      <c r="N9" s="47">
        <f t="shared" si="1"/>
        <v>22544.839999999997</v>
      </c>
    </row>
    <row r="10" spans="1:14" ht="45.75" customHeight="1" x14ac:dyDescent="0.35">
      <c r="A10" s="36" t="s">
        <v>20</v>
      </c>
      <c r="B10" s="32">
        <v>11515</v>
      </c>
      <c r="C10" s="31">
        <v>18775.16</v>
      </c>
      <c r="D10" s="31">
        <v>10373</v>
      </c>
      <c r="E10" s="31">
        <v>11263.35</v>
      </c>
      <c r="F10" s="31">
        <v>10888.45</v>
      </c>
      <c r="G10" s="31">
        <v>10574</v>
      </c>
      <c r="H10" s="31">
        <v>10373</v>
      </c>
      <c r="I10" s="31">
        <v>10373</v>
      </c>
      <c r="J10" s="31">
        <v>15176</v>
      </c>
      <c r="K10" s="31">
        <v>15813.2</v>
      </c>
      <c r="L10" s="31">
        <v>10373</v>
      </c>
      <c r="M10" s="31">
        <v>16704.080000000002</v>
      </c>
      <c r="N10" s="30">
        <f t="shared" si="1"/>
        <v>152201.24</v>
      </c>
    </row>
    <row r="11" spans="1:14" ht="45.75" customHeight="1" x14ac:dyDescent="0.35">
      <c r="A11" s="46" t="s">
        <v>30</v>
      </c>
      <c r="B11" s="32"/>
      <c r="C11" s="31">
        <v>94.22</v>
      </c>
      <c r="D11" s="31"/>
      <c r="E11" s="31"/>
      <c r="F11" s="31"/>
      <c r="G11" s="31"/>
      <c r="H11" s="31">
        <v>64.040000000000006</v>
      </c>
      <c r="I11" s="31">
        <v>867.75</v>
      </c>
      <c r="J11" s="31"/>
      <c r="K11" s="31"/>
      <c r="L11" s="31">
        <v>5026</v>
      </c>
      <c r="M11" s="31">
        <v>775</v>
      </c>
      <c r="N11" s="30">
        <f t="shared" si="1"/>
        <v>6827.01</v>
      </c>
    </row>
    <row r="12" spans="1:14" ht="45.75" customHeight="1" x14ac:dyDescent="0.35">
      <c r="A12" s="46" t="s">
        <v>39</v>
      </c>
      <c r="B12" s="32">
        <v>34637.33</v>
      </c>
      <c r="C12" s="31">
        <v>34637.33</v>
      </c>
      <c r="D12" s="31">
        <v>34637.33</v>
      </c>
      <c r="E12" s="31">
        <v>34637.33</v>
      </c>
      <c r="F12" s="31">
        <v>34637.33</v>
      </c>
      <c r="G12" s="31">
        <v>34637.33</v>
      </c>
      <c r="H12" s="31">
        <v>34637.33</v>
      </c>
      <c r="I12" s="31">
        <v>34637.33</v>
      </c>
      <c r="J12" s="31">
        <v>47351.62</v>
      </c>
      <c r="K12" s="31">
        <v>34637.33</v>
      </c>
      <c r="L12" s="31">
        <v>34637.33</v>
      </c>
      <c r="M12" s="31">
        <v>34637.33</v>
      </c>
      <c r="N12" s="30">
        <f t="shared" si="1"/>
        <v>428362.25000000012</v>
      </c>
    </row>
    <row r="13" spans="1:14" ht="21.75" customHeight="1" x14ac:dyDescent="0.35">
      <c r="A13" s="36" t="s">
        <v>21</v>
      </c>
      <c r="B13" s="31">
        <v>795.65</v>
      </c>
      <c r="C13" s="31">
        <v>2375.0700000000002</v>
      </c>
      <c r="D13" s="31">
        <v>1591.29</v>
      </c>
      <c r="E13" s="31">
        <v>2375.0700000000002</v>
      </c>
      <c r="F13" s="31">
        <v>2778.83</v>
      </c>
      <c r="G13" s="31">
        <v>1187.53</v>
      </c>
      <c r="H13" s="31">
        <v>1389.41</v>
      </c>
      <c r="I13" s="31">
        <v>985.65</v>
      </c>
      <c r="J13" s="31">
        <v>4762.01</v>
      </c>
      <c r="K13" s="31">
        <v>1591.29</v>
      </c>
      <c r="L13" s="31">
        <v>5367.65</v>
      </c>
      <c r="M13" s="31">
        <v>1389.41</v>
      </c>
      <c r="N13" s="31">
        <f t="shared" si="1"/>
        <v>26588.860000000004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6500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4135.5</v>
      </c>
      <c r="L14" s="30">
        <f t="shared" si="3"/>
        <v>0</v>
      </c>
      <c r="M14" s="30">
        <f t="shared" si="3"/>
        <v>0</v>
      </c>
      <c r="N14" s="30">
        <f t="shared" si="1"/>
        <v>10635.5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>
        <v>6500</v>
      </c>
      <c r="G16" s="31"/>
      <c r="H16" s="31"/>
      <c r="I16" s="31"/>
      <c r="J16" s="31"/>
      <c r="K16" s="31"/>
      <c r="L16" s="31"/>
      <c r="M16" s="31"/>
      <c r="N16" s="31">
        <f t="shared" si="1"/>
        <v>6500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4135.5</v>
      </c>
      <c r="L17" s="31"/>
      <c r="M17" s="31"/>
      <c r="N17" s="31">
        <f t="shared" si="1"/>
        <v>4135.5</v>
      </c>
    </row>
    <row r="18" spans="1:14" ht="40.5" customHeight="1" x14ac:dyDescent="0.35">
      <c r="A18" s="60" t="s">
        <v>51</v>
      </c>
      <c r="B18" s="31"/>
      <c r="C18" s="31"/>
      <c r="D18" s="31"/>
      <c r="E18" s="31">
        <v>5054.08</v>
      </c>
      <c r="F18" s="31">
        <v>11252.54</v>
      </c>
      <c r="G18" s="31">
        <v>7895.47</v>
      </c>
      <c r="H18" s="31">
        <v>8633.9500000000007</v>
      </c>
      <c r="I18" s="31">
        <v>6203.62</v>
      </c>
      <c r="J18" s="31">
        <v>3369.38</v>
      </c>
      <c r="K18" s="31">
        <v>6738.77</v>
      </c>
      <c r="L18" s="31">
        <v>8750</v>
      </c>
      <c r="M18" s="31"/>
      <c r="N18" s="31">
        <f t="shared" si="1"/>
        <v>57897.81</v>
      </c>
    </row>
    <row r="19" spans="1:14" ht="40.5" customHeight="1" x14ac:dyDescent="0.35">
      <c r="A19" s="37" t="s">
        <v>54</v>
      </c>
      <c r="B19" s="30">
        <f>B20+B21+B22</f>
        <v>2299</v>
      </c>
      <c r="C19" s="30">
        <f t="shared" ref="C19:M19" si="4">C20+C21+C22</f>
        <v>176.4</v>
      </c>
      <c r="D19" s="30">
        <f t="shared" si="4"/>
        <v>8996.6</v>
      </c>
      <c r="E19" s="30">
        <f t="shared" si="4"/>
        <v>2622.3</v>
      </c>
      <c r="F19" s="30">
        <f t="shared" si="4"/>
        <v>-4527.1000000000004</v>
      </c>
      <c r="G19" s="30">
        <f t="shared" si="4"/>
        <v>3800.2</v>
      </c>
      <c r="H19" s="30">
        <f t="shared" si="4"/>
        <v>8337.09</v>
      </c>
      <c r="I19" s="30">
        <f t="shared" si="4"/>
        <v>14740.15</v>
      </c>
      <c r="J19" s="30">
        <f t="shared" si="4"/>
        <v>9645.5400000000009</v>
      </c>
      <c r="K19" s="30">
        <f t="shared" si="4"/>
        <v>16575.099999999999</v>
      </c>
      <c r="L19" s="30">
        <f t="shared" si="4"/>
        <v>1945.37</v>
      </c>
      <c r="M19" s="30">
        <f t="shared" si="4"/>
        <v>3722.81</v>
      </c>
      <c r="N19" s="30">
        <f t="shared" ref="N19:N22" si="5">SUM(B19:M19)</f>
        <v>68333.460000000006</v>
      </c>
    </row>
    <row r="20" spans="1:14" ht="40.5" customHeight="1" x14ac:dyDescent="0.35">
      <c r="A20" s="36" t="s">
        <v>55</v>
      </c>
      <c r="B20" s="31">
        <v>343</v>
      </c>
      <c r="C20" s="31">
        <v>318</v>
      </c>
      <c r="D20" s="31">
        <v>1127</v>
      </c>
      <c r="E20" s="31">
        <v>-4395.3</v>
      </c>
      <c r="F20" s="31">
        <v>-4973.5</v>
      </c>
      <c r="G20" s="31">
        <v>-2891</v>
      </c>
      <c r="H20" s="31">
        <v>5101.7</v>
      </c>
      <c r="I20" s="31">
        <v>2278</v>
      </c>
      <c r="J20" s="31">
        <v>9158.6</v>
      </c>
      <c r="K20" s="31">
        <v>4326.3</v>
      </c>
      <c r="L20" s="31">
        <v>-3795</v>
      </c>
      <c r="M20" s="31">
        <v>-2479.4</v>
      </c>
      <c r="N20" s="31">
        <f t="shared" si="5"/>
        <v>4118.4000000000015</v>
      </c>
    </row>
    <row r="21" spans="1:14" ht="40.5" customHeight="1" x14ac:dyDescent="0.35">
      <c r="A21" s="36" t="s">
        <v>56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57</v>
      </c>
      <c r="B22" s="31">
        <v>1956</v>
      </c>
      <c r="C22" s="31">
        <v>-141.6</v>
      </c>
      <c r="D22" s="31">
        <v>7869.6</v>
      </c>
      <c r="E22" s="31">
        <v>7017.6</v>
      </c>
      <c r="F22" s="31">
        <v>446.4</v>
      </c>
      <c r="G22" s="31">
        <v>6691.2</v>
      </c>
      <c r="H22" s="31">
        <v>3235.39</v>
      </c>
      <c r="I22" s="31">
        <v>12462.15</v>
      </c>
      <c r="J22" s="31">
        <v>486.94</v>
      </c>
      <c r="K22" s="31">
        <v>12248.8</v>
      </c>
      <c r="L22" s="31">
        <v>5740.37</v>
      </c>
      <c r="M22" s="31">
        <v>6202.21</v>
      </c>
      <c r="N22" s="31">
        <f t="shared" si="5"/>
        <v>64215.06</v>
      </c>
    </row>
    <row r="23" spans="1:14" ht="39.75" customHeight="1" x14ac:dyDescent="0.35">
      <c r="A23" s="37" t="s">
        <v>60</v>
      </c>
      <c r="B23" s="30">
        <v>19633.68</v>
      </c>
      <c r="C23" s="30">
        <v>19633.68</v>
      </c>
      <c r="D23" s="30">
        <v>19633.68</v>
      </c>
      <c r="E23" s="30">
        <v>19633.68</v>
      </c>
      <c r="F23" s="30">
        <v>19633.68</v>
      </c>
      <c r="G23" s="30">
        <v>19633.68</v>
      </c>
      <c r="H23" s="30">
        <v>19633.68</v>
      </c>
      <c r="I23" s="30">
        <v>19633.68</v>
      </c>
      <c r="J23" s="30">
        <v>19633.68</v>
      </c>
      <c r="K23" s="30">
        <v>19633.68</v>
      </c>
      <c r="L23" s="30">
        <v>19633.68</v>
      </c>
      <c r="M23" s="30">
        <v>19633.68</v>
      </c>
      <c r="N23" s="30">
        <f t="shared" si="1"/>
        <v>235604.15999999995</v>
      </c>
    </row>
    <row r="24" spans="1:14" ht="22.5" customHeight="1" x14ac:dyDescent="0.35">
      <c r="A24" s="37" t="s">
        <v>25</v>
      </c>
      <c r="B24" s="47">
        <f>B4+B8+B14+B23+B18+B19</f>
        <v>131529.57</v>
      </c>
      <c r="C24" s="47">
        <f t="shared" ref="C24:N24" si="6">C4+C8+C14+C23+C18+C19</f>
        <v>120051.26999999999</v>
      </c>
      <c r="D24" s="47">
        <f t="shared" si="6"/>
        <v>126471.31</v>
      </c>
      <c r="E24" s="47">
        <f t="shared" si="6"/>
        <v>119945.22</v>
      </c>
      <c r="F24" s="47">
        <f t="shared" si="6"/>
        <v>125523.14000000001</v>
      </c>
      <c r="G24" s="47">
        <f t="shared" si="6"/>
        <v>122087.61999999998</v>
      </c>
      <c r="H24" s="47">
        <f t="shared" si="6"/>
        <v>129387.71</v>
      </c>
      <c r="I24" s="47">
        <f t="shared" si="6"/>
        <v>133300.59</v>
      </c>
      <c r="J24" s="47">
        <f t="shared" si="6"/>
        <v>144297.64000000001</v>
      </c>
      <c r="K24" s="47">
        <f t="shared" si="6"/>
        <v>143484.28</v>
      </c>
      <c r="L24" s="47">
        <f t="shared" si="6"/>
        <v>134490.44</v>
      </c>
      <c r="M24" s="47">
        <f t="shared" si="6"/>
        <v>124716.72</v>
      </c>
      <c r="N24" s="47">
        <f t="shared" si="6"/>
        <v>1555285.5099999998</v>
      </c>
    </row>
    <row r="25" spans="1:14" ht="15.75" x14ac:dyDescent="0.25">
      <c r="A25" s="81" t="s">
        <v>63</v>
      </c>
      <c r="B25" s="81"/>
      <c r="C25" s="81"/>
      <c r="D25" s="38"/>
      <c r="E25" s="38"/>
      <c r="F25" s="38"/>
      <c r="G25" s="51"/>
      <c r="H25" s="38"/>
      <c r="I25" s="38"/>
      <c r="J25" s="38"/>
      <c r="K25" s="38"/>
      <c r="L25" s="82" t="s">
        <v>29</v>
      </c>
      <c r="M25" s="82"/>
      <c r="N25" s="82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1" t="s">
        <v>27</v>
      </c>
      <c r="B27" s="81"/>
      <c r="C27" s="81"/>
      <c r="D27" s="38"/>
      <c r="E27" s="38"/>
      <c r="F27" s="38"/>
      <c r="G27" s="38"/>
      <c r="H27" s="38"/>
      <c r="I27" s="38"/>
      <c r="J27" s="38"/>
      <c r="K27" s="38"/>
      <c r="L27" s="82" t="s">
        <v>33</v>
      </c>
      <c r="M27" s="82"/>
      <c r="N27" s="8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C11" sqref="C11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ht="15.75" x14ac:dyDescent="0.25">
      <c r="B1" s="61" t="s">
        <v>53</v>
      </c>
      <c r="C1" s="61"/>
      <c r="D1" s="61"/>
      <c r="E1" s="61"/>
      <c r="F1" s="5"/>
      <c r="G1" s="5"/>
    </row>
    <row r="2" spans="1:7" ht="15.75" x14ac:dyDescent="0.25">
      <c r="B2" s="61"/>
      <c r="C2" s="61" t="s">
        <v>50</v>
      </c>
      <c r="D2" s="61"/>
      <c r="E2" s="61"/>
      <c r="F2" s="5"/>
      <c r="G2" s="5"/>
    </row>
    <row r="3" spans="1:7" ht="15.75" x14ac:dyDescent="0.25">
      <c r="B3" s="61" t="s">
        <v>41</v>
      </c>
      <c r="C3" s="61"/>
      <c r="D3" s="61"/>
      <c r="E3" s="61"/>
      <c r="F3" s="5"/>
      <c r="G3" s="5"/>
    </row>
    <row r="4" spans="1:7" x14ac:dyDescent="0.25">
      <c r="A4" s="55" t="s">
        <v>42</v>
      </c>
      <c r="B4" s="55" t="s">
        <v>42</v>
      </c>
      <c r="C4" s="55"/>
      <c r="D4" s="55" t="s">
        <v>43</v>
      </c>
      <c r="E4" s="55" t="s">
        <v>44</v>
      </c>
      <c r="F4" s="12"/>
    </row>
    <row r="5" spans="1:7" x14ac:dyDescent="0.25">
      <c r="A5" s="56" t="s">
        <v>45</v>
      </c>
      <c r="B5" s="56" t="s">
        <v>46</v>
      </c>
      <c r="C5" s="56" t="s">
        <v>47</v>
      </c>
      <c r="D5" s="56" t="s">
        <v>48</v>
      </c>
      <c r="E5" s="56" t="s">
        <v>49</v>
      </c>
      <c r="F5" s="12"/>
    </row>
    <row r="6" spans="1:7" x14ac:dyDescent="0.25">
      <c r="A6" s="41"/>
      <c r="B6" s="41"/>
      <c r="C6" s="58"/>
      <c r="D6" s="57"/>
      <c r="E6" s="59"/>
      <c r="F6" s="12"/>
    </row>
    <row r="7" spans="1:7" x14ac:dyDescent="0.25">
      <c r="A7" s="41"/>
      <c r="B7" s="41"/>
      <c r="C7" s="58"/>
      <c r="D7" s="57"/>
      <c r="E7" s="41"/>
      <c r="F7" s="12"/>
    </row>
    <row r="8" spans="1:7" x14ac:dyDescent="0.25">
      <c r="A8" s="41"/>
      <c r="B8" s="41"/>
      <c r="C8" s="58"/>
      <c r="D8" s="57"/>
      <c r="E8" s="41"/>
      <c r="F8" s="12"/>
    </row>
    <row r="9" spans="1:7" x14ac:dyDescent="0.25">
      <c r="A9" s="41"/>
      <c r="B9" s="41"/>
      <c r="C9" s="58"/>
      <c r="D9" s="57"/>
      <c r="E9" s="41"/>
      <c r="F9" s="12"/>
    </row>
    <row r="10" spans="1:7" x14ac:dyDescent="0.25">
      <c r="A10" s="41"/>
      <c r="B10" s="41"/>
      <c r="C10" s="58"/>
      <c r="D10" s="57"/>
      <c r="E10" s="41"/>
      <c r="F10" s="12"/>
    </row>
    <row r="11" spans="1:7" x14ac:dyDescent="0.25">
      <c r="A11" s="41"/>
      <c r="B11" s="41"/>
      <c r="C11" s="58"/>
      <c r="D11" s="57"/>
      <c r="E11" s="41"/>
      <c r="F11" s="12"/>
    </row>
    <row r="12" spans="1:7" x14ac:dyDescent="0.25">
      <c r="A12" s="41"/>
      <c r="B12" s="41"/>
      <c r="C12" s="58"/>
      <c r="D12" s="57"/>
      <c r="E12" s="41"/>
      <c r="F12" s="12"/>
    </row>
    <row r="13" spans="1:7" x14ac:dyDescent="0.25">
      <c r="A13" s="41"/>
      <c r="B13" s="41"/>
      <c r="C13" s="58"/>
      <c r="D13" s="57"/>
      <c r="E13" s="41"/>
      <c r="F13" s="12"/>
    </row>
    <row r="14" spans="1:7" x14ac:dyDescent="0.25">
      <c r="A14" s="41"/>
      <c r="B14" s="41"/>
      <c r="C14" s="58"/>
      <c r="D14" s="57"/>
      <c r="E14" s="41"/>
      <c r="F14" s="12"/>
    </row>
    <row r="15" spans="1:7" x14ac:dyDescent="0.25">
      <c r="A15" s="41"/>
      <c r="B15" s="41"/>
      <c r="C15" s="58"/>
      <c r="D15" s="57"/>
      <c r="E15" s="41"/>
      <c r="F15" s="12"/>
    </row>
    <row r="16" spans="1:7" x14ac:dyDescent="0.25">
      <c r="A16" s="41"/>
      <c r="B16" s="41"/>
      <c r="C16" s="58"/>
      <c r="D16" s="57"/>
      <c r="E16" s="41"/>
      <c r="F16" s="12"/>
    </row>
    <row r="17" spans="1:6" x14ac:dyDescent="0.25">
      <c r="A17" s="41"/>
      <c r="B17" s="41"/>
      <c r="C17" s="58"/>
      <c r="D17" s="57"/>
      <c r="E17" s="41"/>
      <c r="F17" s="12"/>
    </row>
    <row r="18" spans="1:6" x14ac:dyDescent="0.25">
      <c r="A18" s="41"/>
      <c r="B18" s="41"/>
      <c r="C18" s="58"/>
      <c r="D18" s="57"/>
      <c r="E18" s="41"/>
      <c r="F18" s="12"/>
    </row>
    <row r="19" spans="1:6" x14ac:dyDescent="0.25">
      <c r="A19" s="41"/>
      <c r="B19" s="41"/>
      <c r="C19" s="58"/>
      <c r="D19" s="57"/>
      <c r="E19" s="41"/>
      <c r="F19" s="12"/>
    </row>
    <row r="20" spans="1:6" x14ac:dyDescent="0.25">
      <c r="A20" s="41"/>
      <c r="B20" s="41"/>
      <c r="C20" s="58"/>
      <c r="D20" s="57"/>
      <c r="E20" s="41"/>
      <c r="F20" s="12"/>
    </row>
    <row r="21" spans="1:6" x14ac:dyDescent="0.25">
      <c r="A21" s="41"/>
      <c r="B21" s="41"/>
      <c r="C21" s="58"/>
      <c r="D21" s="41"/>
      <c r="E21" s="41"/>
      <c r="F21" s="12"/>
    </row>
    <row r="22" spans="1:6" x14ac:dyDescent="0.25">
      <c r="A22" s="41"/>
      <c r="B22" s="41"/>
      <c r="C22" s="58"/>
      <c r="D22" s="41"/>
      <c r="E22" s="41"/>
      <c r="F22" s="12"/>
    </row>
    <row r="23" spans="1:6" x14ac:dyDescent="0.25">
      <c r="A23" s="41"/>
      <c r="B23" s="41"/>
      <c r="C23" s="58"/>
      <c r="D23" s="41"/>
      <c r="E23" s="41"/>
      <c r="F23" s="12"/>
    </row>
    <row r="24" spans="1:6" x14ac:dyDescent="0.25">
      <c r="A24" s="41"/>
      <c r="B24" s="41"/>
      <c r="C24" s="58"/>
      <c r="D24" s="41"/>
      <c r="E24" s="41"/>
      <c r="F24" s="12"/>
    </row>
    <row r="25" spans="1:6" x14ac:dyDescent="0.25">
      <c r="A25" s="41"/>
      <c r="B25" s="41"/>
      <c r="C25" s="58"/>
      <c r="D25" s="41"/>
      <c r="E25" s="41"/>
      <c r="F25" s="12"/>
    </row>
    <row r="26" spans="1:6" x14ac:dyDescent="0.25">
      <c r="A26" s="41"/>
      <c r="B26" s="41"/>
      <c r="C26" s="58"/>
      <c r="D26" s="41"/>
      <c r="E26" s="41"/>
      <c r="F26" s="12"/>
    </row>
    <row r="27" spans="1:6" x14ac:dyDescent="0.25">
      <c r="A27" s="41"/>
      <c r="B27" s="41"/>
      <c r="C27" s="58"/>
      <c r="D27" s="41"/>
      <c r="E27" s="41"/>
      <c r="F27" s="12"/>
    </row>
    <row r="28" spans="1:6" x14ac:dyDescent="0.25">
      <c r="A28" s="41"/>
      <c r="B28" s="41"/>
      <c r="C28" s="58"/>
      <c r="D28" s="41"/>
      <c r="E28" s="41"/>
      <c r="F28" s="12"/>
    </row>
    <row r="29" spans="1:6" x14ac:dyDescent="0.25">
      <c r="A29" s="41"/>
      <c r="B29" s="41"/>
      <c r="C29" s="58"/>
      <c r="D29" s="41"/>
      <c r="E29" s="41"/>
      <c r="F29" s="12"/>
    </row>
    <row r="30" spans="1:6" x14ac:dyDescent="0.25">
      <c r="A30" s="41"/>
      <c r="B30" s="41"/>
      <c r="C30" s="58"/>
      <c r="D30" s="41"/>
      <c r="E30" s="41"/>
      <c r="F30" s="12"/>
    </row>
    <row r="31" spans="1:6" x14ac:dyDescent="0.25">
      <c r="A31" s="41"/>
      <c r="B31" s="41"/>
      <c r="C31" s="58"/>
      <c r="D31" s="41"/>
      <c r="E31" s="41"/>
      <c r="F31" s="12"/>
    </row>
    <row r="32" spans="1:6" x14ac:dyDescent="0.25">
      <c r="A32" s="41"/>
      <c r="B32" s="41"/>
      <c r="C32" s="58"/>
      <c r="D32" s="41"/>
      <c r="E32" s="41"/>
      <c r="F32" s="12"/>
    </row>
    <row r="33" spans="1:6" x14ac:dyDescent="0.25">
      <c r="A33" s="41"/>
      <c r="B33" s="41"/>
      <c r="C33" s="58"/>
      <c r="D33" s="41"/>
      <c r="E33" s="41"/>
      <c r="F33" s="12"/>
    </row>
    <row r="34" spans="1:6" x14ac:dyDescent="0.25">
      <c r="A34" s="41"/>
      <c r="B34" s="41"/>
      <c r="C34" s="58"/>
      <c r="D34" s="41"/>
      <c r="E34" s="41"/>
      <c r="F34" s="12"/>
    </row>
    <row r="35" spans="1:6" x14ac:dyDescent="0.25">
      <c r="A35" s="41"/>
      <c r="B35" s="41"/>
      <c r="C35" s="58"/>
      <c r="D35" s="41"/>
      <c r="E35" s="41"/>
      <c r="F35" s="12"/>
    </row>
    <row r="36" spans="1:6" x14ac:dyDescent="0.25">
      <c r="A36" s="41"/>
      <c r="B36" s="41"/>
      <c r="C36" s="58"/>
      <c r="D36" s="41"/>
      <c r="E36" s="41"/>
      <c r="F36" s="12"/>
    </row>
    <row r="37" spans="1:6" x14ac:dyDescent="0.25">
      <c r="A37" s="41"/>
      <c r="B37" s="41"/>
      <c r="C37" s="58"/>
      <c r="D37" s="41"/>
      <c r="E37" s="41"/>
      <c r="F37" s="12"/>
    </row>
    <row r="38" spans="1:6" x14ac:dyDescent="0.25">
      <c r="A38" s="41"/>
      <c r="B38" s="41"/>
      <c r="C38" s="58"/>
      <c r="D38" s="41"/>
      <c r="E38" s="41"/>
      <c r="F38" s="12"/>
    </row>
    <row r="39" spans="1:6" x14ac:dyDescent="0.25">
      <c r="A39" s="41"/>
      <c r="B39" s="41"/>
      <c r="C39" s="58"/>
      <c r="D39" s="41"/>
      <c r="E39" s="41"/>
      <c r="F39" s="12"/>
    </row>
    <row r="40" spans="1:6" x14ac:dyDescent="0.25">
      <c r="A40" s="41"/>
      <c r="B40" s="41"/>
      <c r="C40" s="58"/>
      <c r="D40" s="41"/>
      <c r="E40" s="41"/>
      <c r="F40" s="12"/>
    </row>
    <row r="41" spans="1:6" x14ac:dyDescent="0.25">
      <c r="A41" s="41"/>
      <c r="B41" s="41"/>
      <c r="C41" s="58"/>
      <c r="D41" s="41"/>
      <c r="E41" s="41"/>
      <c r="F41" s="12"/>
    </row>
    <row r="42" spans="1:6" x14ac:dyDescent="0.25">
      <c r="A42" s="41"/>
      <c r="B42" s="41"/>
      <c r="C42" s="58"/>
      <c r="D42" s="41"/>
      <c r="E42" s="41"/>
      <c r="F42" s="12"/>
    </row>
    <row r="43" spans="1:6" x14ac:dyDescent="0.25">
      <c r="A43" s="41"/>
      <c r="B43" s="41"/>
      <c r="C43" s="58"/>
      <c r="D43" s="41"/>
      <c r="E43" s="41"/>
      <c r="F43" s="12"/>
    </row>
    <row r="44" spans="1:6" x14ac:dyDescent="0.25">
      <c r="A44" s="41"/>
      <c r="B44" s="41"/>
      <c r="C44" s="58"/>
      <c r="D44" s="41"/>
      <c r="E44" s="41"/>
      <c r="F44" s="12"/>
    </row>
    <row r="45" spans="1:6" x14ac:dyDescent="0.25">
      <c r="A45" s="41"/>
      <c r="B45" s="41"/>
      <c r="C45" s="58"/>
      <c r="D45" s="41"/>
      <c r="E45" s="41"/>
      <c r="F45" s="12"/>
    </row>
    <row r="46" spans="1:6" x14ac:dyDescent="0.25">
      <c r="A46" s="41"/>
      <c r="B46" s="41"/>
      <c r="C46" s="58"/>
      <c r="D46" s="41"/>
      <c r="E46" s="41"/>
      <c r="F46" s="12"/>
    </row>
    <row r="47" spans="1:6" x14ac:dyDescent="0.25">
      <c r="A47" s="41"/>
      <c r="B47" s="41"/>
      <c r="C47" s="58"/>
      <c r="D47" s="41"/>
      <c r="E47" s="41"/>
      <c r="F47" s="12"/>
    </row>
    <row r="48" spans="1:6" x14ac:dyDescent="0.25">
      <c r="A48" s="41"/>
      <c r="B48" s="41"/>
      <c r="C48" s="58"/>
      <c r="D48" s="41"/>
      <c r="E48" s="41"/>
      <c r="F48" s="12"/>
    </row>
    <row r="49" spans="1:6" x14ac:dyDescent="0.25">
      <c r="A49" s="41"/>
      <c r="B49" s="41"/>
      <c r="C49" s="58"/>
      <c r="D49" s="41"/>
      <c r="E49" s="41"/>
      <c r="F49" s="12"/>
    </row>
    <row r="50" spans="1:6" x14ac:dyDescent="0.25">
      <c r="A50" s="41"/>
      <c r="B50" s="41"/>
      <c r="C50" s="58"/>
      <c r="D50" s="41"/>
      <c r="E50" s="41"/>
      <c r="F50" s="12"/>
    </row>
    <row r="51" spans="1:6" x14ac:dyDescent="0.25">
      <c r="A51" s="41"/>
      <c r="B51" s="41"/>
      <c r="C51" s="58"/>
      <c r="D51" s="41"/>
      <c r="E51" s="41"/>
      <c r="F51" s="12"/>
    </row>
    <row r="52" spans="1:6" x14ac:dyDescent="0.25">
      <c r="A52" s="41"/>
      <c r="B52" s="41"/>
      <c r="C52" s="58"/>
      <c r="D52" s="41"/>
      <c r="E52" s="41"/>
      <c r="F52" s="12"/>
    </row>
    <row r="53" spans="1:6" x14ac:dyDescent="0.25">
      <c r="A53" s="41"/>
      <c r="B53" s="41"/>
      <c r="C53" s="58"/>
      <c r="D53" s="41"/>
      <c r="E53" s="41"/>
      <c r="F53" s="12"/>
    </row>
    <row r="54" spans="1:6" x14ac:dyDescent="0.25">
      <c r="A54" s="41"/>
      <c r="B54" s="41"/>
      <c r="C54" s="58"/>
      <c r="D54" s="57"/>
      <c r="E54" s="41"/>
      <c r="F54" s="12"/>
    </row>
    <row r="55" spans="1:6" x14ac:dyDescent="0.25">
      <c r="A55" s="41"/>
      <c r="B55" s="41"/>
      <c r="C55" s="58"/>
      <c r="D55" s="41"/>
      <c r="E55" s="41"/>
      <c r="F55" s="12"/>
    </row>
    <row r="56" spans="1:6" x14ac:dyDescent="0.25">
      <c r="A56" s="41"/>
      <c r="B56" s="41"/>
      <c r="C56" s="58"/>
      <c r="D56" s="41"/>
      <c r="E56" s="41"/>
      <c r="F56" s="12"/>
    </row>
    <row r="57" spans="1:6" x14ac:dyDescent="0.25">
      <c r="A57" s="41"/>
      <c r="B57" s="41"/>
      <c r="C57" s="58"/>
      <c r="D57" s="41"/>
      <c r="E57" s="41"/>
      <c r="F57" s="12"/>
    </row>
    <row r="58" spans="1:6" x14ac:dyDescent="0.25">
      <c r="A58" s="41"/>
      <c r="B58" s="41"/>
      <c r="C58" s="58"/>
      <c r="D58" s="41"/>
      <c r="E58" s="41"/>
      <c r="F58" s="12"/>
    </row>
    <row r="59" spans="1:6" x14ac:dyDescent="0.25">
      <c r="A59" s="41"/>
      <c r="B59" s="41"/>
      <c r="C59" s="58"/>
      <c r="D59" s="41"/>
      <c r="E59" s="41"/>
      <c r="F59" s="12"/>
    </row>
    <row r="60" spans="1:6" x14ac:dyDescent="0.25">
      <c r="A60" s="41"/>
      <c r="B60" s="41"/>
      <c r="C60" s="58"/>
      <c r="D60" s="41"/>
      <c r="E60" s="41"/>
      <c r="F60" s="12"/>
    </row>
    <row r="61" spans="1:6" x14ac:dyDescent="0.25">
      <c r="A61" s="41"/>
      <c r="B61" s="41"/>
      <c r="C61" s="58"/>
      <c r="D61" s="41"/>
      <c r="E61" s="41"/>
      <c r="F61" s="12"/>
    </row>
    <row r="62" spans="1:6" x14ac:dyDescent="0.25">
      <c r="A62" s="41"/>
      <c r="B62" s="41"/>
      <c r="C62" s="58"/>
      <c r="D62" s="41"/>
      <c r="E62" s="41"/>
      <c r="F62" s="12"/>
    </row>
    <row r="63" spans="1:6" x14ac:dyDescent="0.25">
      <c r="A63" s="41"/>
      <c r="B63" s="41"/>
      <c r="C63" s="58"/>
      <c r="D63" s="41"/>
      <c r="E63" s="41"/>
      <c r="F63" s="12"/>
    </row>
    <row r="64" spans="1:6" x14ac:dyDescent="0.25">
      <c r="A64" s="41"/>
      <c r="B64" s="41"/>
      <c r="C64" s="58"/>
      <c r="D64" s="41"/>
      <c r="E64" s="41"/>
      <c r="F64" s="12"/>
    </row>
    <row r="65" spans="1:6" x14ac:dyDescent="0.25">
      <c r="A65" s="41"/>
      <c r="B65" s="41"/>
      <c r="C65" s="58"/>
      <c r="D65" s="41"/>
      <c r="E65" s="41"/>
      <c r="F65" s="12"/>
    </row>
    <row r="66" spans="1:6" x14ac:dyDescent="0.25">
      <c r="A66" s="41"/>
      <c r="B66" s="41"/>
      <c r="C66" s="58"/>
      <c r="D66" s="41"/>
      <c r="E66" s="41"/>
      <c r="F66" s="12"/>
    </row>
    <row r="67" spans="1:6" x14ac:dyDescent="0.25">
      <c r="A67" s="41"/>
      <c r="B67" s="41"/>
      <c r="C67" s="58"/>
      <c r="D67" s="41"/>
      <c r="E67" s="41"/>
      <c r="F67" s="12"/>
    </row>
    <row r="68" spans="1:6" x14ac:dyDescent="0.25">
      <c r="A68" s="41"/>
      <c r="B68" s="41"/>
      <c r="C68" s="58"/>
      <c r="D68" s="41"/>
      <c r="E68" s="41"/>
      <c r="F68" s="12"/>
    </row>
    <row r="69" spans="1:6" x14ac:dyDescent="0.25">
      <c r="A69" s="41"/>
      <c r="B69" s="41"/>
      <c r="C69" s="58"/>
      <c r="D69" s="41"/>
      <c r="E69" s="41"/>
      <c r="F69" s="12"/>
    </row>
    <row r="70" spans="1:6" x14ac:dyDescent="0.25">
      <c r="A70" s="41"/>
      <c r="B70" s="41"/>
      <c r="C70" s="58"/>
      <c r="D70" s="41"/>
      <c r="E70" s="41"/>
      <c r="F70" s="12"/>
    </row>
    <row r="71" spans="1:6" x14ac:dyDescent="0.25">
      <c r="A71" s="41"/>
      <c r="B71" s="41"/>
      <c r="C71" s="58"/>
      <c r="D71" s="41"/>
      <c r="E71" s="41"/>
      <c r="F71" s="12"/>
    </row>
    <row r="72" spans="1:6" x14ac:dyDescent="0.25">
      <c r="A72" s="41"/>
      <c r="B72" s="41"/>
      <c r="C72" s="58"/>
      <c r="D72" s="41"/>
      <c r="E72" s="41"/>
      <c r="F72" s="12"/>
    </row>
    <row r="73" spans="1:6" x14ac:dyDescent="0.25">
      <c r="A73" s="41"/>
      <c r="B73" s="41"/>
      <c r="C73" s="58"/>
      <c r="D73" s="41"/>
      <c r="E73" s="41"/>
      <c r="F73" s="12"/>
    </row>
    <row r="74" spans="1:6" x14ac:dyDescent="0.25">
      <c r="A74" s="41"/>
      <c r="B74" s="41"/>
      <c r="C74" s="58"/>
      <c r="D74" s="41"/>
      <c r="E74" s="41"/>
      <c r="F74" s="12"/>
    </row>
    <row r="75" spans="1:6" x14ac:dyDescent="0.25">
      <c r="A75" s="41"/>
      <c r="B75" s="41"/>
      <c r="C75" s="58"/>
      <c r="D75" s="41"/>
      <c r="E75" s="41"/>
      <c r="F75" s="12"/>
    </row>
    <row r="76" spans="1:6" x14ac:dyDescent="0.25">
      <c r="A76" s="41"/>
      <c r="B76" s="41"/>
      <c r="C76" s="58"/>
      <c r="D76" s="41"/>
      <c r="E76" s="41"/>
      <c r="F76" s="12"/>
    </row>
    <row r="77" spans="1:6" x14ac:dyDescent="0.25">
      <c r="A77" s="41"/>
      <c r="B77" s="41"/>
      <c r="C77" s="58"/>
      <c r="D77" s="41"/>
      <c r="E77" s="41"/>
      <c r="F77" s="12"/>
    </row>
    <row r="78" spans="1:6" x14ac:dyDescent="0.25">
      <c r="A78" s="41"/>
      <c r="B78" s="41"/>
      <c r="C78" s="58"/>
      <c r="D78" s="41"/>
      <c r="E78" s="41"/>
      <c r="F78" s="12"/>
    </row>
    <row r="79" spans="1:6" x14ac:dyDescent="0.25">
      <c r="A79" s="41"/>
      <c r="B79" s="41"/>
      <c r="C79" s="58"/>
      <c r="D79" s="41"/>
      <c r="E79" s="41"/>
      <c r="F79" s="12"/>
    </row>
    <row r="80" spans="1:6" x14ac:dyDescent="0.25">
      <c r="A80" s="41"/>
      <c r="B80" s="41"/>
      <c r="C80" s="58"/>
      <c r="D80" s="41"/>
      <c r="E80" s="41"/>
      <c r="F80" s="12"/>
    </row>
    <row r="81" spans="1:6" x14ac:dyDescent="0.25">
      <c r="A81" s="41"/>
      <c r="B81" s="41"/>
      <c r="C81" s="58"/>
      <c r="D81" s="41"/>
      <c r="E81" s="41"/>
      <c r="F81" s="12"/>
    </row>
    <row r="82" spans="1:6" x14ac:dyDescent="0.25">
      <c r="A82" s="41"/>
      <c r="B82" s="41"/>
      <c r="C82" s="58"/>
      <c r="D82" s="41"/>
      <c r="E82" s="41"/>
      <c r="F82" s="12"/>
    </row>
    <row r="83" spans="1:6" x14ac:dyDescent="0.25">
      <c r="A83" s="41"/>
      <c r="B83" s="41"/>
      <c r="C83" s="58"/>
      <c r="D83" s="41"/>
      <c r="E83" s="41"/>
      <c r="F83" s="12"/>
    </row>
    <row r="84" spans="1:6" x14ac:dyDescent="0.25">
      <c r="A84" s="41"/>
      <c r="B84" s="41"/>
      <c r="C84" s="58"/>
      <c r="D84" s="41"/>
      <c r="E84" s="41"/>
      <c r="F84" s="12"/>
    </row>
    <row r="85" spans="1:6" x14ac:dyDescent="0.25">
      <c r="A85" s="41"/>
      <c r="B85" s="41"/>
      <c r="C85" s="58"/>
      <c r="D85" s="41"/>
      <c r="E85" s="41"/>
      <c r="F85" s="12"/>
    </row>
    <row r="86" spans="1:6" x14ac:dyDescent="0.25">
      <c r="A86" s="41"/>
      <c r="B86" s="41"/>
      <c r="C86" s="58"/>
      <c r="D86" s="41"/>
      <c r="E86" s="41"/>
      <c r="F86" s="12"/>
    </row>
    <row r="87" spans="1:6" x14ac:dyDescent="0.25">
      <c r="A87" s="41"/>
      <c r="B87" s="41"/>
      <c r="C87" s="58"/>
      <c r="D87" s="41"/>
      <c r="E87" s="41"/>
      <c r="F87" s="12"/>
    </row>
    <row r="88" spans="1:6" x14ac:dyDescent="0.25">
      <c r="A88" s="41"/>
      <c r="B88" s="41"/>
      <c r="C88" s="58"/>
      <c r="D88" s="41"/>
      <c r="E88" s="41"/>
      <c r="F88" s="12"/>
    </row>
    <row r="89" spans="1:6" x14ac:dyDescent="0.25">
      <c r="A89" s="41"/>
      <c r="B89" s="41"/>
      <c r="C89" s="58"/>
      <c r="D89" s="41"/>
      <c r="E89" s="41"/>
      <c r="F89" s="12"/>
    </row>
    <row r="90" spans="1:6" x14ac:dyDescent="0.25">
      <c r="A90" s="41"/>
      <c r="B90" s="41"/>
      <c r="C90" s="58"/>
      <c r="D90" s="41"/>
      <c r="E90" s="41"/>
      <c r="F90" s="12"/>
    </row>
    <row r="91" spans="1:6" x14ac:dyDescent="0.25">
      <c r="A91" s="41"/>
      <c r="B91" s="41"/>
      <c r="C91" s="58"/>
      <c r="D91" s="41"/>
      <c r="E91" s="41"/>
      <c r="F91" s="12"/>
    </row>
    <row r="92" spans="1:6" x14ac:dyDescent="0.25">
      <c r="A92" s="41"/>
      <c r="B92" s="41"/>
      <c r="C92" s="58"/>
      <c r="D92" s="41"/>
      <c r="E92" s="41"/>
      <c r="F92" s="12"/>
    </row>
    <row r="93" spans="1:6" x14ac:dyDescent="0.25">
      <c r="A93" s="41"/>
      <c r="B93" s="41"/>
      <c r="C93" s="58"/>
      <c r="D93" s="41"/>
      <c r="E93" s="41"/>
      <c r="F93" s="12"/>
    </row>
    <row r="94" spans="1:6" x14ac:dyDescent="0.25">
      <c r="A94" s="41"/>
      <c r="B94" s="41"/>
      <c r="C94" s="58"/>
      <c r="D94" s="41"/>
      <c r="E94" s="41"/>
      <c r="F94" s="12"/>
    </row>
    <row r="95" spans="1:6" x14ac:dyDescent="0.25">
      <c r="A95" s="41"/>
      <c r="B95" s="41"/>
      <c r="C95" s="58"/>
      <c r="D95" s="41"/>
      <c r="E95" s="41"/>
      <c r="F95" s="12"/>
    </row>
    <row r="96" spans="1:6" x14ac:dyDescent="0.25">
      <c r="A96" s="41"/>
      <c r="B96" s="41"/>
      <c r="C96" s="58"/>
      <c r="D96" s="41"/>
      <c r="E96" s="41"/>
      <c r="F96" s="12"/>
    </row>
    <row r="97" spans="1:6" x14ac:dyDescent="0.25">
      <c r="A97" s="41"/>
      <c r="B97" s="41"/>
      <c r="C97" s="58"/>
      <c r="D97" s="41"/>
      <c r="E97" s="41"/>
      <c r="F97" s="12"/>
    </row>
    <row r="98" spans="1:6" x14ac:dyDescent="0.25">
      <c r="A98" s="41"/>
      <c r="B98" s="41"/>
      <c r="C98" s="58"/>
      <c r="D98" s="41"/>
      <c r="E98" s="41"/>
      <c r="F98" s="12"/>
    </row>
    <row r="99" spans="1:6" x14ac:dyDescent="0.25">
      <c r="A99" s="41"/>
      <c r="B99" s="41"/>
      <c r="C99" s="58"/>
      <c r="D99" s="41"/>
      <c r="E99" s="41"/>
      <c r="F99" s="12"/>
    </row>
    <row r="100" spans="1:6" x14ac:dyDescent="0.25">
      <c r="A100" s="41"/>
      <c r="B100" s="41"/>
      <c r="C100" s="58"/>
      <c r="D100" s="41"/>
      <c r="E100" s="41"/>
      <c r="F100" s="12"/>
    </row>
    <row r="101" spans="1:6" x14ac:dyDescent="0.25">
      <c r="A101" s="41"/>
      <c r="B101" s="41"/>
      <c r="C101" s="58"/>
      <c r="D101" s="41"/>
      <c r="E101" s="41"/>
      <c r="F101" s="12"/>
    </row>
    <row r="102" spans="1:6" x14ac:dyDescent="0.25">
      <c r="A102" s="41"/>
      <c r="B102" s="41"/>
      <c r="C102" s="58"/>
      <c r="D102" s="41"/>
      <c r="E102" s="41"/>
      <c r="F102" s="12"/>
    </row>
    <row r="103" spans="1:6" x14ac:dyDescent="0.25">
      <c r="A103" s="41"/>
      <c r="B103" s="41"/>
      <c r="C103" s="58"/>
      <c r="D103" s="41"/>
      <c r="E103" s="41"/>
      <c r="F103" s="12"/>
    </row>
    <row r="104" spans="1:6" x14ac:dyDescent="0.25">
      <c r="A104" s="41"/>
      <c r="B104" s="41"/>
      <c r="C104" s="58"/>
      <c r="D104" s="41"/>
      <c r="E104" s="41"/>
      <c r="F104" s="12"/>
    </row>
    <row r="105" spans="1:6" x14ac:dyDescent="0.25">
      <c r="A105" s="41"/>
      <c r="B105" s="41"/>
      <c r="C105" s="58"/>
      <c r="D105" s="41"/>
      <c r="E105" s="41"/>
      <c r="F105" s="12"/>
    </row>
    <row r="106" spans="1:6" x14ac:dyDescent="0.25">
      <c r="A106" s="41"/>
      <c r="B106" s="41"/>
      <c r="C106" s="58"/>
      <c r="D106" s="41"/>
      <c r="E106" s="41"/>
      <c r="F106" s="12"/>
    </row>
    <row r="107" spans="1:6" x14ac:dyDescent="0.25">
      <c r="A107" s="41"/>
      <c r="B107" s="41"/>
      <c r="C107" s="58"/>
      <c r="D107" s="41"/>
      <c r="E107" s="41"/>
      <c r="F107" s="12"/>
    </row>
    <row r="108" spans="1:6" x14ac:dyDescent="0.25">
      <c r="A108" s="41"/>
      <c r="B108" s="41"/>
      <c r="C108" s="58"/>
      <c r="D108" s="41"/>
      <c r="E108" s="41"/>
      <c r="F108" s="12"/>
    </row>
    <row r="109" spans="1:6" x14ac:dyDescent="0.25">
      <c r="A109" s="41"/>
      <c r="B109" s="41"/>
      <c r="C109" s="58"/>
      <c r="D109" s="41"/>
      <c r="E109" s="41"/>
      <c r="F109" s="12"/>
    </row>
    <row r="110" spans="1:6" x14ac:dyDescent="0.25">
      <c r="A110" s="41"/>
      <c r="B110" s="41"/>
      <c r="C110" s="58"/>
      <c r="D110" s="41"/>
      <c r="E110" s="41"/>
      <c r="F110" s="12"/>
    </row>
    <row r="111" spans="1:6" x14ac:dyDescent="0.25">
      <c r="A111" s="41"/>
      <c r="B111" s="41"/>
      <c r="C111" s="58"/>
      <c r="D111" s="41"/>
      <c r="E111" s="41"/>
      <c r="F111" s="12"/>
    </row>
    <row r="112" spans="1:6" x14ac:dyDescent="0.25">
      <c r="A112" s="41"/>
      <c r="B112" s="41"/>
      <c r="C112" s="58"/>
      <c r="D112" s="41"/>
      <c r="E112" s="41"/>
      <c r="F112" s="12"/>
    </row>
    <row r="113" spans="1:6" x14ac:dyDescent="0.25">
      <c r="A113" s="41"/>
      <c r="B113" s="41"/>
      <c r="C113" s="58"/>
      <c r="D113" s="41"/>
      <c r="E113" s="41"/>
      <c r="F113" s="12"/>
    </row>
    <row r="114" spans="1:6" x14ac:dyDescent="0.25">
      <c r="A114" s="41"/>
      <c r="B114" s="41"/>
      <c r="C114" s="58"/>
      <c r="D114" s="41"/>
      <c r="E114" s="41"/>
      <c r="F114" s="12"/>
    </row>
    <row r="115" spans="1:6" x14ac:dyDescent="0.25">
      <c r="A115" s="41"/>
      <c r="B115" s="41"/>
      <c r="C115" s="58"/>
      <c r="D115" s="41"/>
      <c r="E115" s="41"/>
      <c r="F115" s="12"/>
    </row>
    <row r="116" spans="1:6" x14ac:dyDescent="0.25">
      <c r="A116" s="41"/>
      <c r="B116" s="41"/>
      <c r="C116" s="58"/>
      <c r="D116" s="41"/>
      <c r="E116" s="41"/>
      <c r="F116" s="12"/>
    </row>
    <row r="117" spans="1:6" x14ac:dyDescent="0.25">
      <c r="A117" s="41"/>
      <c r="B117" s="41"/>
      <c r="C117" s="58"/>
      <c r="D117" s="41"/>
      <c r="E117" s="41"/>
      <c r="F117" s="12"/>
    </row>
    <row r="118" spans="1:6" x14ac:dyDescent="0.25">
      <c r="A118" s="41"/>
      <c r="B118" s="41"/>
      <c r="C118" s="58"/>
      <c r="D118" s="41"/>
      <c r="E118" s="41"/>
      <c r="F118" s="12"/>
    </row>
    <row r="119" spans="1:6" x14ac:dyDescent="0.25">
      <c r="A119" s="41"/>
      <c r="B119" s="41"/>
      <c r="C119" s="58"/>
      <c r="D119" s="41"/>
      <c r="E119" s="41"/>
      <c r="F119" s="12"/>
    </row>
    <row r="120" spans="1:6" x14ac:dyDescent="0.25">
      <c r="A120" s="41"/>
      <c r="B120" s="41"/>
      <c r="C120" s="58"/>
      <c r="D120" s="41"/>
      <c r="E120" s="41"/>
      <c r="F120" s="12"/>
    </row>
    <row r="121" spans="1:6" x14ac:dyDescent="0.25">
      <c r="A121" s="15"/>
      <c r="B121" s="15"/>
      <c r="C121" s="58"/>
      <c r="D121" s="15"/>
      <c r="E121" s="15"/>
    </row>
    <row r="122" spans="1:6" x14ac:dyDescent="0.25">
      <c r="A122" s="15"/>
      <c r="B122" s="15"/>
      <c r="C122" s="58"/>
      <c r="D122" s="15"/>
      <c r="E122" s="15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0" workbookViewId="0">
      <selection activeCell="C36" sqref="C36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77" t="s">
        <v>65</v>
      </c>
      <c r="C1" s="77"/>
      <c r="D1" s="77"/>
    </row>
    <row r="2" spans="1:4" ht="15.75" x14ac:dyDescent="0.25">
      <c r="A2" s="6"/>
      <c r="B2" s="79" t="s">
        <v>50</v>
      </c>
      <c r="C2" s="79"/>
      <c r="D2" s="79"/>
    </row>
    <row r="3" spans="1:4" ht="15.75" x14ac:dyDescent="0.25">
      <c r="A3" s="6"/>
      <c r="B3" s="77" t="s">
        <v>52</v>
      </c>
      <c r="C3" s="77"/>
      <c r="D3" s="77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3"/>
      <c r="B5" s="3" t="s">
        <v>7</v>
      </c>
      <c r="C5" s="40"/>
      <c r="D5" s="3"/>
    </row>
    <row r="6" spans="1:4" x14ac:dyDescent="0.25">
      <c r="A6" s="15">
        <v>1</v>
      </c>
      <c r="B6" s="13" t="s">
        <v>133</v>
      </c>
      <c r="C6" s="13">
        <v>5054.08</v>
      </c>
      <c r="D6" s="54"/>
    </row>
    <row r="7" spans="1:4" x14ac:dyDescent="0.25">
      <c r="A7" s="15"/>
      <c r="B7" s="3" t="s">
        <v>131</v>
      </c>
      <c r="C7" s="3">
        <v>5054.08</v>
      </c>
      <c r="D7" s="53">
        <v>5054.08</v>
      </c>
    </row>
    <row r="8" spans="1:4" x14ac:dyDescent="0.25">
      <c r="A8" s="43"/>
      <c r="B8" s="3" t="s">
        <v>8</v>
      </c>
      <c r="C8" s="43"/>
      <c r="D8" s="53"/>
    </row>
    <row r="9" spans="1:4" x14ac:dyDescent="0.25">
      <c r="A9" s="43">
        <v>1</v>
      </c>
      <c r="B9" s="40" t="s">
        <v>133</v>
      </c>
      <c r="C9" s="43">
        <v>8704.24</v>
      </c>
      <c r="D9" s="53"/>
    </row>
    <row r="10" spans="1:4" x14ac:dyDescent="0.25">
      <c r="A10" s="43">
        <v>2</v>
      </c>
      <c r="B10" s="24" t="s">
        <v>136</v>
      </c>
      <c r="C10" s="15">
        <v>1721.4</v>
      </c>
      <c r="D10" s="53"/>
    </row>
    <row r="11" spans="1:4" x14ac:dyDescent="0.25">
      <c r="A11" s="43">
        <v>3</v>
      </c>
      <c r="B11" s="26" t="s">
        <v>137</v>
      </c>
      <c r="C11" s="43">
        <v>376.9</v>
      </c>
      <c r="D11" s="53"/>
    </row>
    <row r="12" spans="1:4" x14ac:dyDescent="0.25">
      <c r="A12" s="43">
        <v>4</v>
      </c>
      <c r="B12" s="13" t="s">
        <v>138</v>
      </c>
      <c r="C12" s="43">
        <v>450</v>
      </c>
      <c r="D12" s="53"/>
    </row>
    <row r="13" spans="1:4" x14ac:dyDescent="0.25">
      <c r="A13" s="43"/>
      <c r="B13" s="3" t="s">
        <v>135</v>
      </c>
      <c r="C13" s="14">
        <v>11252.54</v>
      </c>
      <c r="D13" s="14">
        <v>16306.62</v>
      </c>
    </row>
    <row r="14" spans="1:4" x14ac:dyDescent="0.25">
      <c r="A14" s="43"/>
      <c r="B14" s="3" t="s">
        <v>9</v>
      </c>
      <c r="C14" s="43"/>
      <c r="D14" s="15"/>
    </row>
    <row r="15" spans="1:4" x14ac:dyDescent="0.25">
      <c r="A15" s="15">
        <v>1</v>
      </c>
      <c r="B15" s="13" t="s">
        <v>133</v>
      </c>
      <c r="C15" s="15">
        <v>6457.99</v>
      </c>
      <c r="D15" s="53"/>
    </row>
    <row r="16" spans="1:4" x14ac:dyDescent="0.25">
      <c r="A16" s="15">
        <v>2</v>
      </c>
      <c r="B16" s="40" t="s">
        <v>143</v>
      </c>
      <c r="C16" s="15">
        <v>278.39999999999998</v>
      </c>
      <c r="D16" s="15"/>
    </row>
    <row r="17" spans="1:4" x14ac:dyDescent="0.25">
      <c r="A17" s="15">
        <v>3</v>
      </c>
      <c r="B17" s="13" t="s">
        <v>144</v>
      </c>
      <c r="C17" s="15">
        <v>1159.08</v>
      </c>
      <c r="D17" s="53"/>
    </row>
    <row r="18" spans="1:4" x14ac:dyDescent="0.25">
      <c r="A18" s="15"/>
      <c r="B18" s="3" t="s">
        <v>142</v>
      </c>
      <c r="C18" s="14">
        <f>SUM(C15:C17)</f>
        <v>7895.4699999999993</v>
      </c>
      <c r="D18" s="14">
        <v>24202.09</v>
      </c>
    </row>
    <row r="19" spans="1:4" x14ac:dyDescent="0.25">
      <c r="A19" s="15"/>
      <c r="B19" s="3" t="s">
        <v>10</v>
      </c>
      <c r="C19" s="15"/>
      <c r="D19" s="53"/>
    </row>
    <row r="20" spans="1:4" x14ac:dyDescent="0.25">
      <c r="A20" s="15">
        <v>1</v>
      </c>
      <c r="B20" s="40" t="s">
        <v>133</v>
      </c>
      <c r="C20" s="43">
        <v>6177.2</v>
      </c>
      <c r="D20" s="53"/>
    </row>
    <row r="21" spans="1:4" x14ac:dyDescent="0.25">
      <c r="A21" s="15">
        <v>2</v>
      </c>
      <c r="B21" s="40" t="s">
        <v>143</v>
      </c>
      <c r="C21" s="43">
        <v>1415.75</v>
      </c>
      <c r="D21" s="14"/>
    </row>
    <row r="22" spans="1:4" x14ac:dyDescent="0.25">
      <c r="A22" s="15">
        <v>3</v>
      </c>
      <c r="B22" s="13" t="s">
        <v>150</v>
      </c>
      <c r="C22" s="15">
        <v>160.4</v>
      </c>
      <c r="D22" s="53"/>
    </row>
    <row r="23" spans="1:4" x14ac:dyDescent="0.25">
      <c r="A23" s="15">
        <v>4</v>
      </c>
      <c r="B23" s="40" t="s">
        <v>151</v>
      </c>
      <c r="C23" s="15">
        <v>880.6</v>
      </c>
      <c r="D23" s="15"/>
    </row>
    <row r="24" spans="1:4" x14ac:dyDescent="0.25">
      <c r="A24" s="43"/>
      <c r="B24" s="3" t="s">
        <v>148</v>
      </c>
      <c r="C24" s="14">
        <f>SUM(C20:C23)</f>
        <v>8633.9499999999989</v>
      </c>
      <c r="D24" s="14">
        <v>32836.04</v>
      </c>
    </row>
    <row r="25" spans="1:4" x14ac:dyDescent="0.25">
      <c r="A25" s="43"/>
      <c r="B25" s="33" t="s">
        <v>11</v>
      </c>
      <c r="C25" s="43"/>
      <c r="D25" s="15"/>
    </row>
    <row r="26" spans="1:4" x14ac:dyDescent="0.25">
      <c r="A26" s="43">
        <v>1</v>
      </c>
      <c r="B26" s="24" t="s">
        <v>133</v>
      </c>
      <c r="C26" s="43">
        <v>5896.42</v>
      </c>
      <c r="D26" s="15"/>
    </row>
    <row r="27" spans="1:4" x14ac:dyDescent="0.25">
      <c r="A27" s="43">
        <v>2</v>
      </c>
      <c r="B27" s="24" t="s">
        <v>143</v>
      </c>
      <c r="C27" s="43">
        <v>307.2</v>
      </c>
      <c r="D27" s="53"/>
    </row>
    <row r="28" spans="1:4" x14ac:dyDescent="0.25">
      <c r="A28" s="43"/>
      <c r="B28" s="33" t="s">
        <v>154</v>
      </c>
      <c r="C28" s="14">
        <f>SUM(C26:C27)</f>
        <v>6203.62</v>
      </c>
      <c r="D28" s="14">
        <v>39039.660000000003</v>
      </c>
    </row>
    <row r="29" spans="1:4" x14ac:dyDescent="0.25">
      <c r="A29" s="43"/>
      <c r="B29" s="33" t="s">
        <v>12</v>
      </c>
      <c r="C29" s="43"/>
      <c r="D29" s="53"/>
    </row>
    <row r="30" spans="1:4" x14ac:dyDescent="0.25">
      <c r="A30" s="43">
        <v>1</v>
      </c>
      <c r="B30" s="24" t="s">
        <v>133</v>
      </c>
      <c r="C30" s="43">
        <v>3369.38</v>
      </c>
      <c r="D30" s="53">
        <v>42409.04</v>
      </c>
    </row>
    <row r="31" spans="1:4" x14ac:dyDescent="0.25">
      <c r="A31" s="43"/>
      <c r="B31" s="33" t="s">
        <v>13</v>
      </c>
      <c r="C31" s="43"/>
      <c r="D31" s="53"/>
    </row>
    <row r="32" spans="1:4" x14ac:dyDescent="0.25">
      <c r="A32" s="15">
        <v>1</v>
      </c>
      <c r="B32" s="26" t="s">
        <v>133</v>
      </c>
      <c r="C32" s="43">
        <v>6738.77</v>
      </c>
      <c r="D32" s="14">
        <v>49147.81</v>
      </c>
    </row>
    <row r="33" spans="1:4" x14ac:dyDescent="0.25">
      <c r="A33" s="43"/>
      <c r="B33" s="33" t="s">
        <v>14</v>
      </c>
      <c r="C33" s="43"/>
      <c r="D33" s="54"/>
    </row>
    <row r="34" spans="1:4" x14ac:dyDescent="0.25">
      <c r="A34" s="43">
        <v>1</v>
      </c>
      <c r="B34" s="24" t="s">
        <v>170</v>
      </c>
      <c r="C34" s="14">
        <v>8750</v>
      </c>
      <c r="D34" s="53">
        <f>C34+D32</f>
        <v>57897.81</v>
      </c>
    </row>
    <row r="35" spans="1:4" x14ac:dyDescent="0.25">
      <c r="A35" s="43"/>
      <c r="B35" s="33" t="s">
        <v>15</v>
      </c>
      <c r="C35" s="43"/>
      <c r="D35" s="54"/>
    </row>
    <row r="36" spans="1:4" x14ac:dyDescent="0.25">
      <c r="A36" s="43">
        <v>1</v>
      </c>
      <c r="B36" s="26"/>
      <c r="C36" s="14"/>
      <c r="D36" s="54"/>
    </row>
    <row r="37" spans="1:4" x14ac:dyDescent="0.25">
      <c r="A37" s="43"/>
      <c r="B37" s="26"/>
      <c r="C37" s="43"/>
      <c r="D37" s="54"/>
    </row>
    <row r="38" spans="1:4" x14ac:dyDescent="0.25">
      <c r="A38" s="43"/>
      <c r="B38" s="26"/>
      <c r="C38" s="43"/>
      <c r="D38" s="54"/>
    </row>
    <row r="39" spans="1:4" x14ac:dyDescent="0.25">
      <c r="A39" s="43"/>
      <c r="B39" s="26"/>
      <c r="C39" s="43"/>
      <c r="D39" s="14"/>
    </row>
    <row r="40" spans="1:4" x14ac:dyDescent="0.25">
      <c r="A40" s="15"/>
      <c r="B40" s="33"/>
      <c r="C40" s="14"/>
      <c r="D40" s="14"/>
    </row>
    <row r="41" spans="1:4" x14ac:dyDescent="0.25">
      <c r="A41" s="15"/>
      <c r="B41" s="33"/>
      <c r="C41" s="14"/>
      <c r="D41" s="14"/>
    </row>
    <row r="42" spans="1:4" x14ac:dyDescent="0.25">
      <c r="A42" s="15"/>
      <c r="B42" s="33"/>
      <c r="C42" s="14"/>
      <c r="D42" s="14"/>
    </row>
    <row r="43" spans="1:4" x14ac:dyDescent="0.25">
      <c r="A43" s="15"/>
      <c r="B43" s="33"/>
      <c r="C43" s="14"/>
      <c r="D43" s="14"/>
    </row>
    <row r="44" spans="1:4" x14ac:dyDescent="0.25">
      <c r="A44" s="15"/>
      <c r="B44" s="33"/>
      <c r="C44" s="14"/>
      <c r="D44" s="14"/>
    </row>
    <row r="45" spans="1:4" x14ac:dyDescent="0.25">
      <c r="A45" s="15"/>
      <c r="B45" s="33"/>
      <c r="C45" s="14"/>
      <c r="D45" s="14"/>
    </row>
    <row r="46" spans="1:4" x14ac:dyDescent="0.25">
      <c r="A46" s="15"/>
      <c r="B46" s="33"/>
      <c r="C46" s="14"/>
      <c r="D46" s="14"/>
    </row>
    <row r="47" spans="1:4" x14ac:dyDescent="0.25">
      <c r="A47" s="15"/>
      <c r="B47" s="26"/>
      <c r="C47" s="15"/>
      <c r="D47" s="15"/>
    </row>
    <row r="48" spans="1:4" x14ac:dyDescent="0.25">
      <c r="A48" s="15"/>
      <c r="B48" s="33"/>
      <c r="C48" s="14"/>
      <c r="D4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пример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2020-05-08T06:05:32Z</cp:lastPrinted>
  <dcterms:created xsi:type="dcterms:W3CDTF">2011-07-25T05:21:17Z</dcterms:created>
  <dcterms:modified xsi:type="dcterms:W3CDTF">2021-01-25T09:40:10Z</dcterms:modified>
</cp:coreProperties>
</file>