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28" i="2" l="1"/>
  <c r="D23" i="2"/>
  <c r="C23" i="2"/>
  <c r="D23" i="6"/>
  <c r="D41" i="1"/>
  <c r="C41" i="1"/>
  <c r="C10" i="3"/>
  <c r="D10" i="3" s="1"/>
  <c r="D22" i="9"/>
  <c r="D19" i="6"/>
  <c r="D21" i="6" s="1"/>
  <c r="D30" i="2"/>
  <c r="D32" i="2" s="1"/>
  <c r="D34" i="2" s="1"/>
  <c r="C29" i="1"/>
  <c r="D29" i="1" s="1"/>
  <c r="D31" i="1" s="1"/>
  <c r="C22" i="1"/>
  <c r="C17" i="1"/>
  <c r="C16" i="9" l="1"/>
  <c r="C17" i="6"/>
  <c r="C28" i="2"/>
  <c r="C13" i="1"/>
  <c r="E9" i="5"/>
  <c r="E4" i="5"/>
  <c r="C13" i="2"/>
  <c r="M4" i="5"/>
  <c r="L4" i="5"/>
  <c r="K4" i="5"/>
  <c r="J4" i="5"/>
  <c r="I4" i="5"/>
  <c r="H4" i="5"/>
  <c r="G4" i="5"/>
  <c r="F4" i="5"/>
  <c r="D4" i="5"/>
  <c r="C4" i="5"/>
  <c r="B4" i="5"/>
  <c r="C9" i="6"/>
  <c r="C11" i="6" s="1"/>
  <c r="C10" i="2"/>
  <c r="C6" i="6"/>
  <c r="C7" i="6"/>
  <c r="D7" i="6" s="1"/>
  <c r="C7" i="2"/>
  <c r="D7" i="2" s="1"/>
  <c r="D10" i="2" s="1"/>
  <c r="D13" i="2" s="1"/>
  <c r="C7" i="1"/>
  <c r="L9" i="5"/>
  <c r="D9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8" i="5"/>
  <c r="N12" i="5"/>
  <c r="M14" i="5"/>
  <c r="L14" i="5"/>
  <c r="K14" i="5"/>
  <c r="J14" i="5"/>
  <c r="I14" i="5"/>
  <c r="H14" i="5"/>
  <c r="G14" i="5"/>
  <c r="F14" i="5"/>
  <c r="E14" i="5"/>
  <c r="D14" i="5"/>
  <c r="C14" i="5"/>
  <c r="M9" i="5"/>
  <c r="K9" i="5"/>
  <c r="J9" i="5"/>
  <c r="I9" i="5"/>
  <c r="H9" i="5"/>
  <c r="G9" i="5"/>
  <c r="F9" i="5"/>
  <c r="C9" i="5"/>
  <c r="B14" i="5"/>
  <c r="B9" i="5"/>
  <c r="B24" i="5" s="1"/>
  <c r="M24" i="5" l="1"/>
  <c r="H24" i="5"/>
  <c r="L24" i="5"/>
  <c r="K24" i="5"/>
  <c r="J24" i="5"/>
  <c r="I24" i="5"/>
  <c r="G24" i="5"/>
  <c r="D11" i="6"/>
  <c r="D13" i="6" s="1"/>
  <c r="F24" i="5"/>
  <c r="E24" i="5"/>
  <c r="D24" i="5"/>
  <c r="C24" i="5"/>
  <c r="N19" i="5"/>
  <c r="N9" i="5"/>
  <c r="N6" i="5"/>
  <c r="N23" i="5"/>
  <c r="N13" i="5"/>
  <c r="N5" i="5"/>
  <c r="N4" i="5" l="1"/>
  <c r="N11" i="5"/>
  <c r="N10" i="5"/>
  <c r="N15" i="5" l="1"/>
  <c r="N16" i="5"/>
  <c r="N14" i="5" l="1"/>
  <c r="N24" i="5" s="1"/>
</calcChain>
</file>

<file path=xl/sharedStrings.xml><?xml version="1.0" encoding="utf-8"?>
<sst xmlns="http://schemas.openxmlformats.org/spreadsheetml/2006/main" count="211" uniqueCount="130">
  <si>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</si>
  <si>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</si>
  <si>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</si>
  <si>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</si>
  <si>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</si>
  <si>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4.Текущий ремонт инженерного оборудования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</si>
  <si>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</si>
  <si>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</si>
  <si>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</si>
  <si>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</si>
  <si>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</si>
  <si>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</si>
  <si>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</si>
  <si>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</si>
  <si>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</si>
  <si>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</si>
  <si>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</si>
  <si>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</si>
  <si>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</si>
  <si>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</si>
  <si>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</si>
  <si>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</si>
  <si>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</si>
  <si>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</si>
  <si>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</si>
  <si>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</si>
  <si>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</si>
  <si>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</si>
  <si>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</si>
  <si>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</si>
  <si>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Советская 6</t>
  </si>
  <si>
    <t>Советская, 6</t>
  </si>
  <si>
    <t>-эл.оборудования</t>
  </si>
  <si>
    <t>-эл.оборудование</t>
  </si>
  <si>
    <t>Кузмичева Е.А.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</si>
  <si>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</si>
  <si>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</si>
  <si>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</si>
  <si>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</si>
  <si>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</si>
  <si>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</si>
  <si>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</si>
  <si>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</si>
  <si>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</si>
  <si>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Советская,6</t>
  </si>
  <si>
    <t xml:space="preserve">Техническое обслуживание конструктивных элементов </t>
  </si>
  <si>
    <t>Текущий ремонт конструктивных элементов</t>
  </si>
  <si>
    <t>Текущий ремонт инженерного оборудования</t>
  </si>
  <si>
    <t xml:space="preserve">  - санитарная уборка лестничных клеток</t>
  </si>
  <si>
    <t>уборка придомовой территории</t>
  </si>
  <si>
    <t>Очистка дорог</t>
  </si>
  <si>
    <t xml:space="preserve">  </t>
  </si>
  <si>
    <t>4.Дополнительные работы</t>
  </si>
  <si>
    <t>Дополнительные работы</t>
  </si>
  <si>
    <t>Советская ,6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</si>
  <si>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</si>
  <si>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</si>
  <si>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</si>
  <si>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</si>
  <si>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</si>
  <si>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</si>
  <si>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Лицевой счет. Сводный расчет  2020г</t>
  </si>
  <si>
    <t>Лицевой счёт  2020г</t>
  </si>
  <si>
    <t>Лицевой счёт 2020г</t>
  </si>
  <si>
    <t>Уборка снега и льда с крыши</t>
  </si>
  <si>
    <t>Прочистка центральной канализации</t>
  </si>
  <si>
    <t>ИТОГО за январь</t>
  </si>
  <si>
    <t>Ремонт фасадного освещения</t>
  </si>
  <si>
    <t>ИТОГО за февраль</t>
  </si>
  <si>
    <t>Ремонт светильников,замена лампочек</t>
  </si>
  <si>
    <t>Замена транформаторов тока</t>
  </si>
  <si>
    <t>Директор ООО УК "Крокус"</t>
  </si>
  <si>
    <t>ИТОГО за март</t>
  </si>
  <si>
    <t xml:space="preserve">Отключение и подкоючение подачи э/энергии в ТП </t>
  </si>
  <si>
    <t>Дезинфекция</t>
  </si>
  <si>
    <t>Отключение системы отопления</t>
  </si>
  <si>
    <t>ППР</t>
  </si>
  <si>
    <t xml:space="preserve">Автовышка 1,5 часа </t>
  </si>
  <si>
    <t>Итого за апрель</t>
  </si>
  <si>
    <t>Дезинфекция подъезда</t>
  </si>
  <si>
    <t>Итого за май</t>
  </si>
  <si>
    <t>Поднятие кровельных материалов на крышу</t>
  </si>
  <si>
    <t>Демонтаж сливного жолоба на крыше кв №34</t>
  </si>
  <si>
    <t>Демонтаж сливного жолоба на крыше кв №35</t>
  </si>
  <si>
    <t>Частичный ремонт кровли</t>
  </si>
  <si>
    <t xml:space="preserve">Квартира №34,35. Промазка швов мастикой </t>
  </si>
  <si>
    <t>Квартира №35 Промазка швов мастикой</t>
  </si>
  <si>
    <t>Установка досок объявлений</t>
  </si>
  <si>
    <t>Наклейки на доски объявлений</t>
  </si>
  <si>
    <t>Наклейки курени запрещено</t>
  </si>
  <si>
    <t>Итого за июнь</t>
  </si>
  <si>
    <t>Проверка подъезда №1 Замена лампочки</t>
  </si>
  <si>
    <t>Проверка подъезда №3 Замена лампочки</t>
  </si>
  <si>
    <t>Итого за июль</t>
  </si>
  <si>
    <t>Замена отопительного прибора Квартира №36</t>
  </si>
  <si>
    <t>Покраска контейнерной площадки</t>
  </si>
  <si>
    <t>Промывка системы отопления</t>
  </si>
  <si>
    <t>Установка конвектора</t>
  </si>
  <si>
    <t>Итого за август</t>
  </si>
  <si>
    <t>Замена стояков отопления и п/сушителей.Квартира№4,8,12</t>
  </si>
  <si>
    <t>Запуск системы отопления</t>
  </si>
  <si>
    <t>Запуск системы отопления. Замена участка трубы на стояке отопления.</t>
  </si>
  <si>
    <t>Открытие вентеля на чердаке. Холодные батареи. Квартира №5,9</t>
  </si>
  <si>
    <t>Итого за сентябрь</t>
  </si>
  <si>
    <t>Ремонт системы отопления в подвале</t>
  </si>
  <si>
    <t>Изготовление и установка хомута на стояк ХВС Кв№3</t>
  </si>
  <si>
    <t>Запуск подъездного отопления</t>
  </si>
  <si>
    <t>Прочистка канализации общего пользования. Магазин монетка.</t>
  </si>
  <si>
    <t>Прочистка канализации общего пользования в подвале. Магазин монетка.</t>
  </si>
  <si>
    <t>Замена участка трубы на стояке отопления Кв№10</t>
  </si>
  <si>
    <t>Итого за октябрь</t>
  </si>
  <si>
    <t>Закрытие слуховых окон на чердаке</t>
  </si>
  <si>
    <t>Ремонт светильников,замена лампочек и схем. Подъезд №2  2,4 этаж</t>
  </si>
  <si>
    <t>Ремонт козырька. Магазин Водолей.</t>
  </si>
  <si>
    <t>Установка и изготовление хомута на сток ХВС Квартира №11</t>
  </si>
  <si>
    <t>Работы ППР Подъезд с 1-5</t>
  </si>
  <si>
    <t>Ремонт подъезда №3</t>
  </si>
  <si>
    <t>Восстановление козырька над магазином Водолей</t>
  </si>
  <si>
    <t>Итого за ноябрь</t>
  </si>
  <si>
    <t>Промывка отопительного прибора Квартира №9</t>
  </si>
  <si>
    <t>Замена вентиля на стояке отопления на чердаке Квартира №34</t>
  </si>
  <si>
    <t>Отогрев стояка отопления</t>
  </si>
  <si>
    <t>Изготовление и установка хомута на стояк ХВС Кв№12</t>
  </si>
  <si>
    <t>Установка хомута на стояк отопления Квартира №8</t>
  </si>
  <si>
    <t>Отогрев ГВС</t>
  </si>
  <si>
    <t>Уборка снежных шапок и наледи с крыши. Отогрев канализационных труб</t>
  </si>
  <si>
    <t>Отогрев ГВС чердак Квартира №12</t>
  </si>
  <si>
    <t>Итого за декабрь</t>
  </si>
  <si>
    <t>Уборка снежных шапок и наледи с крыши</t>
  </si>
  <si>
    <t>Замена ламп и микросхем Подъезд №2  4этаж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</si>
</sst>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9" xfId="0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1" fillId="0" borderId="7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0" xfId="0" applyFont="1"/>
    <xf numFmtId="2" fontId="2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9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9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" workbookViewId="0">
      <selection activeCell="C13" sqref="C1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8" t="s">
        <v>62</v>
      </c>
      <c r="C1" s="68"/>
      <c r="D1" s="68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25</v>
      </c>
      <c r="E4" s="1"/>
      <c r="F4" s="1"/>
      <c r="G4" s="1"/>
      <c r="H4" s="1"/>
    </row>
    <row r="5" spans="1:8" x14ac:dyDescent="0.25">
      <c r="A5" s="45"/>
      <c r="B5" s="46" t="s">
        <v>2</v>
      </c>
      <c r="C5" s="45"/>
      <c r="D5" s="45"/>
      <c r="E5" s="1"/>
      <c r="F5" s="1"/>
    </row>
    <row r="6" spans="1:8" x14ac:dyDescent="0.25">
      <c r="A6" s="45">
        <v>1</v>
      </c>
      <c r="B6" s="45" t="s">
        <v>65</v>
      </c>
      <c r="C6" s="45">
        <v>450</v>
      </c>
      <c r="D6" s="46"/>
      <c r="E6" s="1"/>
      <c r="F6" s="1"/>
    </row>
    <row r="7" spans="1:8" x14ac:dyDescent="0.25">
      <c r="A7" s="45"/>
      <c r="B7" s="46" t="s">
        <v>66</v>
      </c>
      <c r="C7" s="46">
        <f>SUM(C6)</f>
        <v>450</v>
      </c>
      <c r="D7" s="46">
        <v>450</v>
      </c>
      <c r="E7" s="1"/>
      <c r="F7" s="1"/>
    </row>
    <row r="8" spans="1:8" x14ac:dyDescent="0.25">
      <c r="A8" s="45"/>
      <c r="B8" s="46" t="s">
        <v>7</v>
      </c>
      <c r="C8" s="45"/>
      <c r="D8" s="46"/>
      <c r="E8" s="1"/>
      <c r="F8" s="1"/>
    </row>
    <row r="9" spans="1:8" x14ac:dyDescent="0.25">
      <c r="A9" s="45">
        <v>1</v>
      </c>
      <c r="B9" s="45" t="s">
        <v>75</v>
      </c>
      <c r="C9" s="45">
        <v>150</v>
      </c>
      <c r="D9" s="45"/>
      <c r="E9" s="1"/>
      <c r="F9" s="1"/>
    </row>
    <row r="10" spans="1:8" s="5" customFormat="1" x14ac:dyDescent="0.25">
      <c r="A10" s="45">
        <v>2</v>
      </c>
      <c r="B10" s="45" t="s">
        <v>76</v>
      </c>
      <c r="C10" s="45">
        <v>2157.75</v>
      </c>
      <c r="D10" s="46"/>
      <c r="E10" s="4"/>
      <c r="F10" s="4"/>
    </row>
    <row r="11" spans="1:8" s="5" customFormat="1" x14ac:dyDescent="0.25">
      <c r="A11" s="45">
        <v>3</v>
      </c>
      <c r="B11" s="45" t="s">
        <v>75</v>
      </c>
      <c r="C11" s="45">
        <v>600</v>
      </c>
      <c r="D11" s="46"/>
      <c r="E11" s="4"/>
      <c r="F11" s="4"/>
    </row>
    <row r="12" spans="1:8" x14ac:dyDescent="0.25">
      <c r="A12" s="45">
        <v>4</v>
      </c>
      <c r="B12" s="45" t="s">
        <v>77</v>
      </c>
      <c r="C12" s="45">
        <v>2250</v>
      </c>
      <c r="D12" s="46"/>
      <c r="E12" s="1"/>
      <c r="F12" s="1"/>
    </row>
    <row r="13" spans="1:8" x14ac:dyDescent="0.25">
      <c r="A13" s="45"/>
      <c r="B13" s="46" t="s">
        <v>78</v>
      </c>
      <c r="C13" s="46">
        <f>SUM(C9:C12)</f>
        <v>5157.75</v>
      </c>
      <c r="D13" s="46">
        <v>5607.75</v>
      </c>
      <c r="E13" s="1"/>
      <c r="F13" s="1"/>
    </row>
    <row r="14" spans="1:8" x14ac:dyDescent="0.25">
      <c r="A14" s="45"/>
      <c r="B14" s="46" t="s">
        <v>11</v>
      </c>
      <c r="C14" s="45"/>
      <c r="D14" s="45"/>
      <c r="E14" s="1"/>
      <c r="F14" s="1"/>
    </row>
    <row r="15" spans="1:8" x14ac:dyDescent="0.25">
      <c r="A15" s="45">
        <v>1</v>
      </c>
      <c r="B15" s="51" t="s">
        <v>96</v>
      </c>
      <c r="C15" s="45">
        <v>600</v>
      </c>
      <c r="D15" s="46"/>
      <c r="E15" s="1"/>
      <c r="F15" s="1"/>
    </row>
    <row r="16" spans="1:8" x14ac:dyDescent="0.25">
      <c r="A16" s="45">
        <v>2</v>
      </c>
      <c r="B16" s="45" t="s">
        <v>97</v>
      </c>
      <c r="C16" s="45">
        <v>300</v>
      </c>
      <c r="D16" s="46"/>
      <c r="E16" s="1"/>
      <c r="F16" s="1"/>
    </row>
    <row r="17" spans="1:6" s="5" customFormat="1" x14ac:dyDescent="0.25">
      <c r="A17" s="45"/>
      <c r="B17" s="46" t="s">
        <v>98</v>
      </c>
      <c r="C17" s="46">
        <f>SUM(C15:C16)</f>
        <v>900</v>
      </c>
      <c r="D17" s="46">
        <v>6507.75</v>
      </c>
      <c r="E17" s="4"/>
      <c r="F17" s="4"/>
    </row>
    <row r="18" spans="1:6" x14ac:dyDescent="0.25">
      <c r="A18" s="45"/>
      <c r="B18" s="63" t="s">
        <v>12</v>
      </c>
      <c r="C18" s="45"/>
      <c r="D18" s="46"/>
      <c r="E18" s="1"/>
      <c r="F18" s="1"/>
    </row>
    <row r="19" spans="1:6" ht="30" x14ac:dyDescent="0.25">
      <c r="A19" s="45">
        <v>1</v>
      </c>
      <c r="B19" s="45" t="s">
        <v>101</v>
      </c>
      <c r="C19" s="45">
        <v>1418</v>
      </c>
      <c r="D19" s="46"/>
      <c r="E19" s="1"/>
      <c r="F19" s="1"/>
    </row>
    <row r="20" spans="1:6" x14ac:dyDescent="0.25">
      <c r="A20" s="45">
        <v>2</v>
      </c>
      <c r="B20" s="45" t="s">
        <v>100</v>
      </c>
      <c r="C20" s="45">
        <v>300</v>
      </c>
      <c r="D20" s="46"/>
      <c r="E20" s="1"/>
      <c r="F20" s="1"/>
    </row>
    <row r="21" spans="1:6" ht="30" x14ac:dyDescent="0.25">
      <c r="A21" s="45">
        <v>3</v>
      </c>
      <c r="B21" s="45" t="s">
        <v>102</v>
      </c>
      <c r="C21" s="45">
        <v>150</v>
      </c>
      <c r="D21" s="46"/>
      <c r="E21" s="1"/>
      <c r="F21" s="1"/>
    </row>
    <row r="22" spans="1:6" x14ac:dyDescent="0.25">
      <c r="A22" s="45"/>
      <c r="B22" s="46" t="s">
        <v>103</v>
      </c>
      <c r="C22" s="46">
        <f>SUM(C19:C21)</f>
        <v>1868</v>
      </c>
      <c r="D22" s="46">
        <v>8375.75</v>
      </c>
      <c r="E22" s="1"/>
      <c r="F22" s="1"/>
    </row>
    <row r="23" spans="1:6" x14ac:dyDescent="0.25">
      <c r="A23" s="45"/>
      <c r="B23" s="64" t="s">
        <v>13</v>
      </c>
      <c r="C23" s="45"/>
      <c r="D23" s="53"/>
      <c r="E23" s="1"/>
      <c r="F23" s="1"/>
    </row>
    <row r="24" spans="1:6" ht="30" x14ac:dyDescent="0.25">
      <c r="A24" s="45">
        <v>1</v>
      </c>
      <c r="B24" s="52" t="s">
        <v>105</v>
      </c>
      <c r="C24" s="45">
        <v>617</v>
      </c>
      <c r="D24" s="53"/>
      <c r="E24" s="1"/>
      <c r="F24" s="1"/>
    </row>
    <row r="25" spans="1:6" x14ac:dyDescent="0.25">
      <c r="A25" s="45">
        <v>2</v>
      </c>
      <c r="B25" s="52" t="s">
        <v>106</v>
      </c>
      <c r="C25" s="45">
        <v>450</v>
      </c>
      <c r="D25" s="53"/>
      <c r="E25" s="1"/>
      <c r="F25" s="1"/>
    </row>
    <row r="26" spans="1:6" ht="30" x14ac:dyDescent="0.25">
      <c r="A26" s="45">
        <v>3</v>
      </c>
      <c r="B26" s="52" t="s">
        <v>107</v>
      </c>
      <c r="C26" s="45">
        <v>1200</v>
      </c>
      <c r="D26" s="53"/>
      <c r="E26" s="1"/>
      <c r="F26" s="1"/>
    </row>
    <row r="27" spans="1:6" ht="30" x14ac:dyDescent="0.25">
      <c r="A27" s="45">
        <v>4</v>
      </c>
      <c r="B27" s="52" t="s">
        <v>108</v>
      </c>
      <c r="C27" s="45">
        <v>600</v>
      </c>
      <c r="D27" s="53"/>
      <c r="E27" s="1"/>
      <c r="F27" s="1"/>
    </row>
    <row r="28" spans="1:6" ht="30" x14ac:dyDescent="0.25">
      <c r="A28" s="45">
        <v>5</v>
      </c>
      <c r="B28" s="52" t="s">
        <v>109</v>
      </c>
      <c r="C28" s="45">
        <v>2673</v>
      </c>
      <c r="D28" s="53"/>
      <c r="E28" s="1"/>
      <c r="F28" s="1"/>
    </row>
    <row r="29" spans="1:6" x14ac:dyDescent="0.25">
      <c r="A29" s="45"/>
      <c r="B29" s="64" t="s">
        <v>110</v>
      </c>
      <c r="C29" s="46">
        <f>SUM(C24:C28)</f>
        <v>5540</v>
      </c>
      <c r="D29" s="65">
        <f>C29+D22</f>
        <v>13915.75</v>
      </c>
      <c r="E29" s="1"/>
      <c r="F29" s="1"/>
    </row>
    <row r="30" spans="1:6" x14ac:dyDescent="0.25">
      <c r="A30" s="45"/>
      <c r="B30" s="64" t="s">
        <v>14</v>
      </c>
      <c r="C30" s="45"/>
      <c r="D30" s="53"/>
      <c r="E30" s="1"/>
      <c r="F30" s="1"/>
    </row>
    <row r="31" spans="1:6" ht="30" x14ac:dyDescent="0.25">
      <c r="A31" s="45">
        <v>1</v>
      </c>
      <c r="B31" s="52" t="s">
        <v>114</v>
      </c>
      <c r="C31" s="46">
        <v>1028.0999999999999</v>
      </c>
      <c r="D31" s="65">
        <f>C31+D29</f>
        <v>14943.85</v>
      </c>
      <c r="E31" s="1"/>
      <c r="F31" s="1"/>
    </row>
    <row r="32" spans="1:6" x14ac:dyDescent="0.25">
      <c r="A32" s="45"/>
      <c r="B32" s="64" t="s">
        <v>15</v>
      </c>
      <c r="C32" s="45"/>
      <c r="D32" s="53"/>
      <c r="E32" s="1"/>
      <c r="F32" s="1"/>
    </row>
    <row r="33" spans="1:6" x14ac:dyDescent="0.25">
      <c r="A33" s="45">
        <v>1</v>
      </c>
      <c r="B33" s="52" t="s">
        <v>119</v>
      </c>
      <c r="C33" s="45">
        <v>2770</v>
      </c>
      <c r="D33" s="53"/>
      <c r="E33" s="1"/>
      <c r="F33" s="1"/>
    </row>
    <row r="34" spans="1:6" ht="30" x14ac:dyDescent="0.25">
      <c r="A34" s="45">
        <v>2</v>
      </c>
      <c r="B34" s="52" t="s">
        <v>120</v>
      </c>
      <c r="C34" s="45">
        <v>1419</v>
      </c>
      <c r="D34" s="53"/>
      <c r="E34" s="1"/>
      <c r="F34" s="1"/>
    </row>
    <row r="35" spans="1:6" x14ac:dyDescent="0.25">
      <c r="A35" s="45">
        <v>3</v>
      </c>
      <c r="B35" s="52" t="s">
        <v>121</v>
      </c>
      <c r="C35" s="45">
        <v>2472</v>
      </c>
      <c r="D35" s="53"/>
      <c r="E35" s="1"/>
      <c r="F35" s="1"/>
    </row>
    <row r="36" spans="1:6" ht="30" x14ac:dyDescent="0.25">
      <c r="A36" s="45">
        <v>4</v>
      </c>
      <c r="B36" s="52" t="s">
        <v>122</v>
      </c>
      <c r="C36" s="45">
        <v>740</v>
      </c>
      <c r="D36" s="53"/>
      <c r="E36" s="1"/>
      <c r="F36" s="1"/>
    </row>
    <row r="37" spans="1:6" ht="30" x14ac:dyDescent="0.25">
      <c r="A37" s="45">
        <v>5</v>
      </c>
      <c r="B37" s="52" t="s">
        <v>123</v>
      </c>
      <c r="C37" s="45">
        <v>300</v>
      </c>
      <c r="D37" s="53"/>
      <c r="E37" s="1"/>
      <c r="F37" s="1"/>
    </row>
    <row r="38" spans="1:6" x14ac:dyDescent="0.25">
      <c r="A38" s="45">
        <v>6</v>
      </c>
      <c r="B38" s="52" t="s">
        <v>124</v>
      </c>
      <c r="C38" s="45">
        <v>600</v>
      </c>
      <c r="D38" s="53"/>
      <c r="E38" s="1"/>
      <c r="F38" s="1"/>
    </row>
    <row r="39" spans="1:6" ht="30" x14ac:dyDescent="0.25">
      <c r="A39" s="45">
        <v>7</v>
      </c>
      <c r="B39" s="52" t="s">
        <v>125</v>
      </c>
      <c r="C39" s="45">
        <v>1825</v>
      </c>
      <c r="D39" s="53"/>
      <c r="E39" s="1"/>
      <c r="F39" s="1"/>
    </row>
    <row r="40" spans="1:6" x14ac:dyDescent="0.25">
      <c r="A40" s="45">
        <v>8</v>
      </c>
      <c r="B40" s="45" t="s">
        <v>126</v>
      </c>
      <c r="C40" s="45">
        <v>300</v>
      </c>
      <c r="D40" s="53"/>
      <c r="E40" s="1"/>
      <c r="F40" s="1"/>
    </row>
    <row r="41" spans="1:6" x14ac:dyDescent="0.25">
      <c r="A41" s="45"/>
      <c r="B41" s="64" t="s">
        <v>127</v>
      </c>
      <c r="C41" s="46">
        <f>SUM(C33:C40)</f>
        <v>10426</v>
      </c>
      <c r="D41" s="65">
        <f>C41+D31</f>
        <v>25369.85</v>
      </c>
      <c r="E41" s="1"/>
      <c r="F41" s="1"/>
    </row>
    <row r="42" spans="1:6" x14ac:dyDescent="0.25">
      <c r="A42" s="54"/>
      <c r="B42" s="54"/>
      <c r="C42" s="54"/>
      <c r="D42" s="54"/>
    </row>
    <row r="43" spans="1:6" x14ac:dyDescent="0.25">
      <c r="A43" s="54"/>
      <c r="B43" s="54"/>
      <c r="C43" s="54"/>
      <c r="D43" s="54"/>
    </row>
    <row r="44" spans="1:6" x14ac:dyDescent="0.25">
      <c r="A44" s="54"/>
      <c r="B44" s="54"/>
      <c r="C44" s="54"/>
      <c r="D44" s="54"/>
    </row>
    <row r="45" spans="1:6" x14ac:dyDescent="0.25">
      <c r="A45" s="54"/>
      <c r="B45" s="54"/>
      <c r="C45" s="54"/>
      <c r="D45" s="54"/>
    </row>
    <row r="46" spans="1:6" x14ac:dyDescent="0.25">
      <c r="A46" s="54"/>
      <c r="B46" s="54"/>
      <c r="C46" s="54"/>
      <c r="D46" s="54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7" workbookViewId="0">
      <selection activeCell="D34" sqref="D34"/>
    </sheetView>
  </sheetViews>
  <sheetFormatPr defaultRowHeight="15" x14ac:dyDescent="0.25"/>
  <cols>
    <col min="1" max="1" width="4.28515625" customWidth="1"/>
    <col min="2" max="2" width="47.28515625" customWidth="1"/>
    <col min="3" max="3" width="11.28515625" customWidth="1"/>
    <col min="4" max="4" width="13.7109375" customWidth="1"/>
  </cols>
  <sheetData>
    <row r="1" spans="1:8" ht="21" x14ac:dyDescent="0.35">
      <c r="A1" s="1"/>
      <c r="B1" s="69" t="s">
        <v>62</v>
      </c>
      <c r="C1" s="69"/>
      <c r="D1" s="69"/>
      <c r="E1" s="7"/>
      <c r="F1" s="7"/>
      <c r="G1" s="7"/>
      <c r="H1" s="7"/>
    </row>
    <row r="2" spans="1:8" ht="15.75" x14ac:dyDescent="0.25">
      <c r="A2" s="1"/>
      <c r="B2" s="2" t="s">
        <v>30</v>
      </c>
      <c r="C2" s="1"/>
      <c r="D2" s="1"/>
      <c r="E2" s="1"/>
      <c r="F2" s="1"/>
      <c r="G2" s="1"/>
      <c r="H2" s="1" t="s">
        <v>51</v>
      </c>
    </row>
    <row r="3" spans="1:8" ht="15.95" customHeight="1" x14ac:dyDescent="0.25">
      <c r="A3" s="1"/>
      <c r="B3" s="67" t="s">
        <v>45</v>
      </c>
      <c r="C3" s="67"/>
      <c r="D3" s="6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45">
        <v>1</v>
      </c>
      <c r="B6" s="45" t="s">
        <v>64</v>
      </c>
      <c r="C6" s="45">
        <v>14988.75</v>
      </c>
      <c r="D6" s="45"/>
    </row>
    <row r="7" spans="1:8" s="1" customFormat="1" x14ac:dyDescent="0.25">
      <c r="A7" s="45"/>
      <c r="B7" s="46" t="s">
        <v>66</v>
      </c>
      <c r="C7" s="46">
        <f>SUM(C6)</f>
        <v>14988.75</v>
      </c>
      <c r="D7" s="45">
        <f>C7</f>
        <v>14988.75</v>
      </c>
    </row>
    <row r="8" spans="1:8" s="1" customFormat="1" x14ac:dyDescent="0.25">
      <c r="A8" s="45"/>
      <c r="B8" s="46" t="s">
        <v>6</v>
      </c>
      <c r="C8" s="45"/>
      <c r="D8" s="46"/>
    </row>
    <row r="9" spans="1:8" s="1" customFormat="1" x14ac:dyDescent="0.25">
      <c r="A9" s="45"/>
      <c r="B9" s="45" t="s">
        <v>64</v>
      </c>
      <c r="C9" s="45">
        <v>22411.75</v>
      </c>
      <c r="D9" s="45"/>
    </row>
    <row r="10" spans="1:8" s="4" customFormat="1" x14ac:dyDescent="0.25">
      <c r="A10" s="45"/>
      <c r="B10" s="46" t="s">
        <v>68</v>
      </c>
      <c r="C10" s="46">
        <f>SUM(C9)</f>
        <v>22411.75</v>
      </c>
      <c r="D10" s="46">
        <f>D7+C10</f>
        <v>37400.5</v>
      </c>
    </row>
    <row r="11" spans="1:8" s="4" customFormat="1" x14ac:dyDescent="0.25">
      <c r="A11" s="45"/>
      <c r="B11" s="3" t="s">
        <v>3</v>
      </c>
      <c r="C11" s="8"/>
      <c r="D11" s="8"/>
    </row>
    <row r="12" spans="1:8" s="1" customFormat="1" x14ac:dyDescent="0.25">
      <c r="A12" s="45"/>
      <c r="B12" s="45" t="s">
        <v>64</v>
      </c>
      <c r="C12" s="45">
        <v>18272</v>
      </c>
      <c r="D12" s="45"/>
    </row>
    <row r="13" spans="1:8" s="1" customFormat="1" x14ac:dyDescent="0.25">
      <c r="A13" s="45"/>
      <c r="B13" s="46" t="s">
        <v>72</v>
      </c>
      <c r="C13" s="46">
        <f>SUM(C12)</f>
        <v>18272</v>
      </c>
      <c r="D13" s="46">
        <f>D10+C13</f>
        <v>55672.5</v>
      </c>
    </row>
    <row r="14" spans="1:8" s="1" customFormat="1" x14ac:dyDescent="0.25">
      <c r="A14" s="45"/>
      <c r="B14" s="46" t="s">
        <v>7</v>
      </c>
      <c r="C14" s="45"/>
      <c r="D14" s="46"/>
    </row>
    <row r="15" spans="1:8" s="4" customFormat="1" x14ac:dyDescent="0.25">
      <c r="A15" s="45">
        <v>1</v>
      </c>
      <c r="B15" s="45" t="s">
        <v>81</v>
      </c>
      <c r="C15" s="45">
        <v>1284.75</v>
      </c>
      <c r="D15" s="46"/>
    </row>
    <row r="16" spans="1:8" s="4" customFormat="1" x14ac:dyDescent="0.25">
      <c r="A16" s="45">
        <v>2</v>
      </c>
      <c r="B16" s="45" t="s">
        <v>82</v>
      </c>
      <c r="C16" s="45">
        <v>4125.43</v>
      </c>
      <c r="D16" s="46"/>
    </row>
    <row r="17" spans="1:4" s="1" customFormat="1" x14ac:dyDescent="0.25">
      <c r="A17" s="45">
        <v>3</v>
      </c>
      <c r="B17" s="45" t="s">
        <v>83</v>
      </c>
      <c r="C17" s="45">
        <v>4125.43</v>
      </c>
      <c r="D17" s="46"/>
    </row>
    <row r="18" spans="1:4" s="1" customFormat="1" x14ac:dyDescent="0.25">
      <c r="A18" s="45">
        <v>4</v>
      </c>
      <c r="B18" s="45" t="s">
        <v>84</v>
      </c>
      <c r="C18" s="45">
        <v>7478.25</v>
      </c>
      <c r="D18" s="46"/>
    </row>
    <row r="19" spans="1:4" s="1" customFormat="1" x14ac:dyDescent="0.25">
      <c r="A19" s="45">
        <v>5</v>
      </c>
      <c r="B19" s="45" t="s">
        <v>84</v>
      </c>
      <c r="C19" s="45">
        <v>6085.75</v>
      </c>
      <c r="D19" s="46"/>
    </row>
    <row r="20" spans="1:4" s="1" customFormat="1" x14ac:dyDescent="0.25">
      <c r="A20" s="45">
        <v>6</v>
      </c>
      <c r="B20" s="45" t="s">
        <v>84</v>
      </c>
      <c r="C20" s="45">
        <v>6732</v>
      </c>
      <c r="D20" s="46"/>
    </row>
    <row r="21" spans="1:4" s="1" customFormat="1" x14ac:dyDescent="0.25">
      <c r="A21" s="45">
        <v>7</v>
      </c>
      <c r="B21" s="45" t="s">
        <v>85</v>
      </c>
      <c r="C21" s="45">
        <v>4865.41</v>
      </c>
      <c r="D21" s="46"/>
    </row>
    <row r="22" spans="1:4" s="1" customFormat="1" x14ac:dyDescent="0.25">
      <c r="A22" s="45">
        <v>8</v>
      </c>
      <c r="B22" s="45" t="s">
        <v>86</v>
      </c>
      <c r="C22" s="45">
        <v>2826.75</v>
      </c>
      <c r="D22" s="46"/>
    </row>
    <row r="23" spans="1:4" s="1" customFormat="1" x14ac:dyDescent="0.25">
      <c r="A23" s="45"/>
      <c r="B23" s="46" t="s">
        <v>78</v>
      </c>
      <c r="C23" s="46">
        <f>SUM(C15:C22)</f>
        <v>37523.770000000004</v>
      </c>
      <c r="D23" s="46">
        <f>C23+D13</f>
        <v>93196.27</v>
      </c>
    </row>
    <row r="24" spans="1:4" s="1" customFormat="1" x14ac:dyDescent="0.25">
      <c r="A24" s="45"/>
      <c r="B24" s="46" t="s">
        <v>9</v>
      </c>
      <c r="C24" s="46"/>
      <c r="D24" s="46"/>
    </row>
    <row r="25" spans="1:4" s="1" customFormat="1" x14ac:dyDescent="0.25">
      <c r="A25" s="45">
        <v>1</v>
      </c>
      <c r="B25" s="45" t="s">
        <v>87</v>
      </c>
      <c r="C25" s="45">
        <v>1449</v>
      </c>
      <c r="D25" s="46"/>
    </row>
    <row r="26" spans="1:4" s="1" customFormat="1" x14ac:dyDescent="0.25">
      <c r="A26" s="45">
        <v>2</v>
      </c>
      <c r="B26" s="45" t="s">
        <v>88</v>
      </c>
      <c r="C26" s="45">
        <v>96</v>
      </c>
      <c r="D26" s="46"/>
    </row>
    <row r="27" spans="1:4" s="1" customFormat="1" x14ac:dyDescent="0.25">
      <c r="A27" s="45">
        <v>3</v>
      </c>
      <c r="B27" s="45" t="s">
        <v>89</v>
      </c>
      <c r="C27" s="45">
        <v>105</v>
      </c>
      <c r="D27" s="46"/>
    </row>
    <row r="28" spans="1:4" s="1" customFormat="1" x14ac:dyDescent="0.25">
      <c r="A28" s="45"/>
      <c r="B28" s="46" t="s">
        <v>90</v>
      </c>
      <c r="C28" s="46">
        <f>SUM(C25:C27)</f>
        <v>1650</v>
      </c>
      <c r="D28" s="46">
        <f>C28+D23</f>
        <v>94846.27</v>
      </c>
    </row>
    <row r="29" spans="1:4" s="1" customFormat="1" x14ac:dyDescent="0.25">
      <c r="A29" s="45"/>
      <c r="B29" s="46" t="s">
        <v>13</v>
      </c>
      <c r="C29" s="46"/>
      <c r="D29" s="46"/>
    </row>
    <row r="30" spans="1:4" s="1" customFormat="1" x14ac:dyDescent="0.25">
      <c r="A30" s="45">
        <v>1</v>
      </c>
      <c r="B30" s="45" t="s">
        <v>111</v>
      </c>
      <c r="C30" s="45">
        <v>150</v>
      </c>
      <c r="D30" s="46">
        <f>C30+D28</f>
        <v>94996.27</v>
      </c>
    </row>
    <row r="31" spans="1:4" s="1" customFormat="1" x14ac:dyDescent="0.25">
      <c r="A31" s="45"/>
      <c r="B31" s="46" t="s">
        <v>14</v>
      </c>
      <c r="C31" s="46"/>
      <c r="D31" s="46"/>
    </row>
    <row r="32" spans="1:4" s="1" customFormat="1" x14ac:dyDescent="0.25">
      <c r="A32" s="45">
        <v>1</v>
      </c>
      <c r="B32" s="45" t="s">
        <v>64</v>
      </c>
      <c r="C32" s="46">
        <v>1350</v>
      </c>
      <c r="D32" s="46">
        <f>C32+D30</f>
        <v>96346.27</v>
      </c>
    </row>
    <row r="33" spans="1:4" s="1" customFormat="1" x14ac:dyDescent="0.25">
      <c r="A33" s="45"/>
      <c r="B33" s="46" t="s">
        <v>15</v>
      </c>
      <c r="C33" s="46"/>
      <c r="D33" s="46"/>
    </row>
    <row r="34" spans="1:4" s="1" customFormat="1" x14ac:dyDescent="0.25">
      <c r="A34" s="45">
        <v>1</v>
      </c>
      <c r="B34" s="45" t="s">
        <v>128</v>
      </c>
      <c r="C34" s="46">
        <v>1825</v>
      </c>
      <c r="D34" s="46">
        <f>C34+D32</f>
        <v>98171.27</v>
      </c>
    </row>
    <row r="35" spans="1:4" s="1" customFormat="1" x14ac:dyDescent="0.25">
      <c r="A35" s="45"/>
      <c r="B35" s="46"/>
      <c r="C35" s="46"/>
      <c r="D35" s="46"/>
    </row>
    <row r="36" spans="1:4" s="1" customFormat="1" x14ac:dyDescent="0.25">
      <c r="A36" s="45"/>
      <c r="B36" s="46"/>
      <c r="C36" s="46"/>
      <c r="D36" s="46"/>
    </row>
    <row r="37" spans="1:4" s="1" customFormat="1" x14ac:dyDescent="0.25">
      <c r="A37" s="45"/>
      <c r="B37" s="46"/>
      <c r="C37" s="46"/>
      <c r="D37" s="46"/>
    </row>
    <row r="38" spans="1:4" s="1" customFormat="1" x14ac:dyDescent="0.25">
      <c r="A38" s="45"/>
      <c r="B38" s="45"/>
      <c r="C38" s="45"/>
      <c r="D38" s="46"/>
    </row>
    <row r="39" spans="1:4" s="1" customFormat="1" x14ac:dyDescent="0.25">
      <c r="A39" s="45"/>
      <c r="B39" s="45"/>
      <c r="C39" s="45"/>
      <c r="D39" s="46"/>
    </row>
    <row r="40" spans="1:4" s="1" customFormat="1" x14ac:dyDescent="0.25">
      <c r="A40" s="45"/>
      <c r="B40" s="45"/>
      <c r="C40" s="45"/>
      <c r="D40" s="46"/>
    </row>
    <row r="41" spans="1:4" s="1" customFormat="1" x14ac:dyDescent="0.25">
      <c r="A41" s="45"/>
      <c r="B41" s="45"/>
      <c r="C41" s="45"/>
      <c r="D41" s="46"/>
    </row>
    <row r="42" spans="1:4" s="1" customFormat="1" x14ac:dyDescent="0.25">
      <c r="A42" s="45"/>
      <c r="B42" s="45"/>
      <c r="C42" s="45"/>
      <c r="D42" s="46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D24" sqref="D24"/>
    </sheetView>
  </sheetViews>
  <sheetFormatPr defaultRowHeight="15" x14ac:dyDescent="0.25"/>
  <cols>
    <col min="1" max="1" width="4.28515625" customWidth="1"/>
    <col min="2" max="2" width="46" customWidth="1"/>
    <col min="4" max="4" width="10.7109375" customWidth="1"/>
  </cols>
  <sheetData>
    <row r="1" spans="1:4" ht="15.75" x14ac:dyDescent="0.25">
      <c r="A1" s="1"/>
      <c r="B1" s="69" t="s">
        <v>62</v>
      </c>
      <c r="C1" s="69"/>
      <c r="D1" s="69"/>
    </row>
    <row r="2" spans="1:4" ht="15.75" x14ac:dyDescent="0.25">
      <c r="A2" s="1"/>
      <c r="B2" s="2" t="s">
        <v>54</v>
      </c>
      <c r="C2" s="1"/>
      <c r="D2" s="1"/>
    </row>
    <row r="3" spans="1:4" x14ac:dyDescent="0.25">
      <c r="A3" s="1"/>
      <c r="B3" s="67" t="s">
        <v>29</v>
      </c>
      <c r="C3" s="67"/>
      <c r="D3" s="67"/>
    </row>
    <row r="4" spans="1:4" ht="26.25" x14ac:dyDescent="0.25">
      <c r="A4" s="8"/>
      <c r="B4" s="41" t="s">
        <v>0</v>
      </c>
      <c r="C4" s="8" t="s">
        <v>1</v>
      </c>
      <c r="D4" s="9" t="s">
        <v>25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45">
        <v>1</v>
      </c>
      <c r="B6" s="45" t="s">
        <v>67</v>
      </c>
      <c r="C6" s="45">
        <f>2030.35+1500</f>
        <v>3530.35</v>
      </c>
      <c r="D6" s="46"/>
    </row>
    <row r="7" spans="1:4" x14ac:dyDescent="0.25">
      <c r="A7" s="45"/>
      <c r="B7" s="46" t="s">
        <v>66</v>
      </c>
      <c r="C7" s="46">
        <f>SUM(C6)</f>
        <v>3530.35</v>
      </c>
      <c r="D7" s="46">
        <f>C7</f>
        <v>3530.35</v>
      </c>
    </row>
    <row r="8" spans="1:4" x14ac:dyDescent="0.25">
      <c r="A8" s="45"/>
      <c r="B8" s="46" t="s">
        <v>6</v>
      </c>
      <c r="C8" s="45"/>
      <c r="D8" s="46"/>
    </row>
    <row r="9" spans="1:4" x14ac:dyDescent="0.25">
      <c r="A9" s="45"/>
      <c r="B9" s="45" t="s">
        <v>69</v>
      </c>
      <c r="C9" s="45">
        <f>1163.11+1223.93+300.45</f>
        <v>2687.49</v>
      </c>
      <c r="D9" s="45"/>
    </row>
    <row r="10" spans="1:4" x14ac:dyDescent="0.25">
      <c r="A10" s="45"/>
      <c r="B10" s="45" t="s">
        <v>70</v>
      </c>
      <c r="C10" s="45">
        <v>3782.1</v>
      </c>
      <c r="D10" s="45"/>
    </row>
    <row r="11" spans="1:4" x14ac:dyDescent="0.25">
      <c r="A11" s="45"/>
      <c r="B11" s="46" t="s">
        <v>68</v>
      </c>
      <c r="C11" s="46">
        <f>SUM(C9:C10)</f>
        <v>6469.59</v>
      </c>
      <c r="D11" s="46">
        <f>D7+C11</f>
        <v>9999.94</v>
      </c>
    </row>
    <row r="12" spans="1:4" x14ac:dyDescent="0.25">
      <c r="A12" s="45"/>
      <c r="B12" s="46" t="s">
        <v>3</v>
      </c>
      <c r="C12" s="45"/>
      <c r="D12" s="46"/>
    </row>
    <row r="13" spans="1:4" ht="30" x14ac:dyDescent="0.25">
      <c r="A13" s="45"/>
      <c r="B13" s="45" t="s">
        <v>73</v>
      </c>
      <c r="C13" s="46">
        <v>1021.58</v>
      </c>
      <c r="D13" s="46">
        <f>D11+C13</f>
        <v>11021.52</v>
      </c>
    </row>
    <row r="14" spans="1:4" x14ac:dyDescent="0.25">
      <c r="A14" s="45"/>
      <c r="B14" s="46" t="s">
        <v>10</v>
      </c>
      <c r="C14" s="45"/>
      <c r="D14" s="46"/>
    </row>
    <row r="15" spans="1:4" x14ac:dyDescent="0.25">
      <c r="A15" s="45">
        <v>1</v>
      </c>
      <c r="B15" s="45" t="s">
        <v>91</v>
      </c>
      <c r="C15" s="45">
        <v>301</v>
      </c>
      <c r="D15" s="45"/>
    </row>
    <row r="16" spans="1:4" x14ac:dyDescent="0.25">
      <c r="A16" s="45">
        <v>2</v>
      </c>
      <c r="B16" s="45" t="s">
        <v>92</v>
      </c>
      <c r="C16" s="45">
        <v>332</v>
      </c>
      <c r="D16" s="46"/>
    </row>
    <row r="17" spans="1:4" x14ac:dyDescent="0.25">
      <c r="A17" s="45"/>
      <c r="B17" s="46" t="s">
        <v>93</v>
      </c>
      <c r="C17" s="46">
        <f>SUM(C15:C16)</f>
        <v>633</v>
      </c>
      <c r="D17" s="46">
        <v>11654.5</v>
      </c>
    </row>
    <row r="18" spans="1:4" x14ac:dyDescent="0.25">
      <c r="A18" s="45"/>
      <c r="B18" s="46" t="s">
        <v>13</v>
      </c>
      <c r="C18" s="45"/>
      <c r="D18" s="46"/>
    </row>
    <row r="19" spans="1:4" ht="30" x14ac:dyDescent="0.25">
      <c r="A19" s="45">
        <v>1</v>
      </c>
      <c r="B19" s="45" t="s">
        <v>112</v>
      </c>
      <c r="C19" s="45">
        <v>1241.5</v>
      </c>
      <c r="D19" s="46">
        <f>C19+D17</f>
        <v>12896</v>
      </c>
    </row>
    <row r="20" spans="1:4" x14ac:dyDescent="0.25">
      <c r="A20" s="45"/>
      <c r="B20" s="46" t="s">
        <v>14</v>
      </c>
      <c r="C20" s="45"/>
      <c r="D20" s="46"/>
    </row>
    <row r="21" spans="1:4" x14ac:dyDescent="0.25">
      <c r="A21" s="45">
        <v>1</v>
      </c>
      <c r="B21" s="45" t="s">
        <v>115</v>
      </c>
      <c r="C21" s="46">
        <v>1713</v>
      </c>
      <c r="D21" s="46">
        <f>C21+D19</f>
        <v>14609</v>
      </c>
    </row>
    <row r="22" spans="1:4" x14ac:dyDescent="0.25">
      <c r="A22" s="45"/>
      <c r="B22" s="46" t="s">
        <v>15</v>
      </c>
      <c r="C22" s="45"/>
      <c r="D22" s="46"/>
    </row>
    <row r="23" spans="1:4" x14ac:dyDescent="0.25">
      <c r="A23" s="45">
        <v>1</v>
      </c>
      <c r="B23" s="45" t="s">
        <v>129</v>
      </c>
      <c r="C23" s="45">
        <v>1577.5</v>
      </c>
      <c r="D23" s="46">
        <f>C23+D21</f>
        <v>16186.5</v>
      </c>
    </row>
    <row r="24" spans="1:4" x14ac:dyDescent="0.25">
      <c r="A24" s="45"/>
      <c r="B24" s="46"/>
      <c r="C24" s="45"/>
      <c r="D24" s="46"/>
    </row>
    <row r="25" spans="1:4" x14ac:dyDescent="0.25">
      <c r="A25" s="45"/>
      <c r="B25" s="45"/>
      <c r="C25" s="45"/>
      <c r="D25" s="46"/>
    </row>
    <row r="26" spans="1:4" x14ac:dyDescent="0.25">
      <c r="A26" s="45"/>
      <c r="B26" s="46"/>
      <c r="C26" s="45"/>
      <c r="D26" s="46"/>
    </row>
    <row r="27" spans="1:4" x14ac:dyDescent="0.25">
      <c r="A27" s="45"/>
      <c r="B27" s="45"/>
      <c r="C27" s="45"/>
      <c r="D27" s="46"/>
    </row>
    <row r="28" spans="1:4" x14ac:dyDescent="0.25">
      <c r="A28" s="45"/>
      <c r="B28" s="46"/>
      <c r="C28" s="45"/>
      <c r="D28" s="46"/>
    </row>
    <row r="29" spans="1:4" x14ac:dyDescent="0.25">
      <c r="A29" s="45"/>
      <c r="B29" s="45"/>
      <c r="C29" s="45"/>
      <c r="D29" s="46"/>
    </row>
    <row r="30" spans="1:4" x14ac:dyDescent="0.25">
      <c r="A30" s="45"/>
      <c r="B30" s="45"/>
      <c r="C30" s="45"/>
      <c r="D30" s="46"/>
    </row>
    <row r="31" spans="1:4" x14ac:dyDescent="0.25">
      <c r="A31" s="45"/>
      <c r="B31" s="45"/>
      <c r="C31" s="45"/>
      <c r="D31" s="46"/>
    </row>
    <row r="32" spans="1:4" x14ac:dyDescent="0.25">
      <c r="A32" s="45"/>
      <c r="B32" s="46"/>
      <c r="C32" s="45"/>
      <c r="D32" s="49"/>
    </row>
    <row r="33" spans="1:4" x14ac:dyDescent="0.25">
      <c r="A33" s="47"/>
      <c r="B33" s="45"/>
      <c r="C33" s="45"/>
      <c r="D33" s="46"/>
    </row>
    <row r="34" spans="1:4" x14ac:dyDescent="0.25">
      <c r="A34" s="47"/>
      <c r="B34" s="45"/>
      <c r="C34" s="45"/>
      <c r="D34" s="49"/>
    </row>
    <row r="35" spans="1:4" x14ac:dyDescent="0.25">
      <c r="A35" s="47"/>
      <c r="B35" s="45"/>
      <c r="C35" s="45"/>
      <c r="D35" s="49"/>
    </row>
    <row r="36" spans="1:4" x14ac:dyDescent="0.25">
      <c r="A36" s="47"/>
      <c r="B36" s="48"/>
      <c r="C36" s="47"/>
      <c r="D36" s="49"/>
    </row>
    <row r="37" spans="1:4" x14ac:dyDescent="0.25">
      <c r="A37" s="47"/>
      <c r="B37" s="46"/>
      <c r="C37" s="45"/>
      <c r="D37" s="47"/>
    </row>
    <row r="38" spans="1:4" x14ac:dyDescent="0.25">
      <c r="A38" s="47"/>
      <c r="B38" s="48"/>
      <c r="C38" s="47"/>
      <c r="D38" s="49"/>
    </row>
    <row r="39" spans="1:4" x14ac:dyDescent="0.25">
      <c r="A39" s="47"/>
      <c r="B39" s="45"/>
      <c r="C39" s="45"/>
      <c r="D39" s="47"/>
    </row>
    <row r="40" spans="1:4" x14ac:dyDescent="0.25">
      <c r="A40" s="33"/>
      <c r="B40" s="12"/>
      <c r="C40" s="32"/>
      <c r="D40" s="13"/>
    </row>
    <row r="41" spans="1:4" x14ac:dyDescent="0.25">
      <c r="A41" s="14"/>
      <c r="B41" s="12"/>
      <c r="C41" s="14"/>
      <c r="D41" s="14"/>
    </row>
    <row r="42" spans="1:4" x14ac:dyDescent="0.25">
      <c r="A42" s="14"/>
      <c r="B42" s="16"/>
      <c r="C42" s="14"/>
      <c r="D42" s="13"/>
    </row>
    <row r="43" spans="1:4" x14ac:dyDescent="0.25">
      <c r="A43" s="14"/>
      <c r="B43" s="25"/>
      <c r="C43" s="13"/>
      <c r="D43" s="1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8" sqref="B8:C9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71" t="s">
        <v>62</v>
      </c>
      <c r="C1" s="71"/>
      <c r="D1" s="71"/>
      <c r="E1" s="7"/>
      <c r="F1" s="7"/>
      <c r="G1" s="7"/>
      <c r="H1" s="7"/>
    </row>
    <row r="2" spans="1:8" ht="21.6" customHeight="1" x14ac:dyDescent="0.25">
      <c r="A2" s="6"/>
      <c r="B2" s="70" t="s">
        <v>31</v>
      </c>
      <c r="C2" s="70"/>
      <c r="D2" s="70"/>
      <c r="E2" s="1"/>
      <c r="F2" s="1"/>
      <c r="G2" s="1"/>
      <c r="H2" s="1"/>
    </row>
    <row r="3" spans="1:8" ht="17.25" customHeight="1" x14ac:dyDescent="0.25">
      <c r="A3" s="6"/>
      <c r="B3" s="71" t="s">
        <v>46</v>
      </c>
      <c r="C3" s="71"/>
      <c r="D3" s="7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56"/>
      <c r="B5" s="57" t="s">
        <v>13</v>
      </c>
      <c r="C5" s="56"/>
      <c r="D5" s="10"/>
      <c r="E5" s="1"/>
      <c r="F5" s="1"/>
      <c r="G5" s="1"/>
      <c r="H5" s="1"/>
    </row>
    <row r="6" spans="1:8" x14ac:dyDescent="0.25">
      <c r="A6" s="45">
        <v>1</v>
      </c>
      <c r="B6" s="45" t="s">
        <v>113</v>
      </c>
      <c r="C6" s="58">
        <v>33772.699999999997</v>
      </c>
      <c r="D6" s="3">
        <v>33772.699999999997</v>
      </c>
    </row>
    <row r="7" spans="1:8" x14ac:dyDescent="0.25">
      <c r="A7" s="45"/>
      <c r="B7" s="46" t="s">
        <v>14</v>
      </c>
      <c r="C7" s="58"/>
      <c r="D7" s="3"/>
    </row>
    <row r="8" spans="1:8" x14ac:dyDescent="0.25">
      <c r="A8" s="47">
        <v>1</v>
      </c>
      <c r="B8" s="45" t="s">
        <v>116</v>
      </c>
      <c r="C8" s="58">
        <v>40350</v>
      </c>
      <c r="D8" s="13"/>
    </row>
    <row r="9" spans="1:8" x14ac:dyDescent="0.25">
      <c r="A9" s="47">
        <v>2</v>
      </c>
      <c r="B9" s="45" t="s">
        <v>117</v>
      </c>
      <c r="C9" s="58">
        <v>10700</v>
      </c>
      <c r="D9" s="44"/>
    </row>
    <row r="10" spans="1:8" x14ac:dyDescent="0.25">
      <c r="A10" s="59"/>
      <c r="B10" s="66" t="s">
        <v>118</v>
      </c>
      <c r="C10" s="49">
        <f>SUM(C8:C9)</f>
        <v>51050</v>
      </c>
      <c r="D10" s="13">
        <f>C10+D6</f>
        <v>84822.7</v>
      </c>
    </row>
    <row r="11" spans="1:8" x14ac:dyDescent="0.25">
      <c r="A11" s="60"/>
      <c r="B11" s="61"/>
      <c r="C11" s="62"/>
      <c r="D11" s="15"/>
    </row>
    <row r="12" spans="1:8" x14ac:dyDescent="0.25">
      <c r="A12" s="14"/>
      <c r="B12" s="12"/>
      <c r="C12" s="14"/>
      <c r="D12" s="14"/>
    </row>
    <row r="13" spans="1:8" x14ac:dyDescent="0.25">
      <c r="A13" s="14"/>
      <c r="B13" s="14"/>
      <c r="C13" s="14"/>
      <c r="D13" s="14"/>
    </row>
    <row r="14" spans="1:8" x14ac:dyDescent="0.25">
      <c r="A14" s="14"/>
      <c r="B14" s="14"/>
      <c r="C14" s="14"/>
      <c r="D14" s="14"/>
    </row>
    <row r="15" spans="1:8" x14ac:dyDescent="0.25">
      <c r="A15" s="14"/>
      <c r="B15" s="13"/>
      <c r="C15" s="13"/>
      <c r="D15" s="13"/>
    </row>
    <row r="16" spans="1:8" x14ac:dyDescent="0.25">
      <c r="A16" s="14"/>
      <c r="B16" s="13"/>
      <c r="C16" s="14"/>
      <c r="D16" s="14"/>
    </row>
    <row r="17" spans="1:4" x14ac:dyDescent="0.25">
      <c r="A17" s="14"/>
      <c r="B17" s="34"/>
      <c r="C17" s="14"/>
      <c r="D17" s="14"/>
    </row>
    <row r="18" spans="1:4" x14ac:dyDescent="0.25">
      <c r="A18" s="14"/>
      <c r="B18" s="14"/>
      <c r="C18" s="14"/>
      <c r="D18" s="14"/>
    </row>
    <row r="19" spans="1:4" x14ac:dyDescent="0.25">
      <c r="A19" s="14"/>
      <c r="B19" s="13"/>
      <c r="C19" s="13"/>
      <c r="D19" s="13"/>
    </row>
    <row r="20" spans="1:4" x14ac:dyDescent="0.25">
      <c r="A20" s="14"/>
      <c r="B20" s="13"/>
      <c r="C20" s="14"/>
      <c r="D20" s="14"/>
    </row>
    <row r="21" spans="1:4" x14ac:dyDescent="0.25">
      <c r="A21" s="14"/>
      <c r="B21" s="16"/>
      <c r="C21" s="14"/>
      <c r="D21" s="14"/>
    </row>
    <row r="22" spans="1:4" x14ac:dyDescent="0.25">
      <c r="A22" s="14"/>
      <c r="B22" s="12"/>
      <c r="C22" s="14"/>
      <c r="D22" s="14"/>
    </row>
    <row r="23" spans="1:4" x14ac:dyDescent="0.25">
      <c r="A23" s="14"/>
      <c r="B23" s="13"/>
      <c r="C23" s="13"/>
      <c r="D23" s="13"/>
    </row>
    <row r="24" spans="1:4" x14ac:dyDescent="0.25">
      <c r="A24" s="14"/>
      <c r="B24" s="17"/>
      <c r="C24" s="14"/>
      <c r="D24" s="14"/>
    </row>
    <row r="25" spans="1:4" x14ac:dyDescent="0.25">
      <c r="A25" s="14"/>
      <c r="B25" s="16"/>
      <c r="C25" s="14"/>
      <c r="D25" s="14"/>
    </row>
    <row r="26" spans="1:4" x14ac:dyDescent="0.25">
      <c r="A26" s="14"/>
      <c r="B26" s="32"/>
      <c r="C26" s="33"/>
      <c r="D26" s="13"/>
    </row>
    <row r="27" spans="1:4" x14ac:dyDescent="0.25">
      <c r="A27" s="14"/>
      <c r="B27" s="17"/>
      <c r="C27" s="13"/>
      <c r="D27" s="13"/>
    </row>
    <row r="28" spans="1:4" x14ac:dyDescent="0.25">
      <c r="A28" s="14"/>
      <c r="B28" s="19"/>
      <c r="C28" s="14"/>
      <c r="D28" s="14"/>
    </row>
    <row r="29" spans="1:4" x14ac:dyDescent="0.25">
      <c r="A29" s="14"/>
      <c r="B29" s="17"/>
      <c r="C29" s="13"/>
      <c r="D29" s="13"/>
    </row>
    <row r="30" spans="1:4" x14ac:dyDescent="0.25">
      <c r="A30" s="14"/>
      <c r="B30" s="17"/>
      <c r="C30" s="14"/>
      <c r="D30" s="14"/>
    </row>
    <row r="31" spans="1:4" x14ac:dyDescent="0.25">
      <c r="A31" s="14"/>
      <c r="B31" s="26"/>
      <c r="C31" s="14"/>
      <c r="D31" s="14"/>
    </row>
    <row r="32" spans="1:4" x14ac:dyDescent="0.25">
      <c r="A32" s="14"/>
      <c r="B32" s="17"/>
      <c r="C32" s="13"/>
      <c r="D32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B1" sqref="B1:D1"/>
    </sheetView>
  </sheetViews>
  <sheetFormatPr defaultRowHeight="15" x14ac:dyDescent="0.25"/>
  <cols>
    <col min="1" max="1" width="6.140625" customWidth="1"/>
    <col min="2" max="2" width="54.7109375" customWidth="1"/>
  </cols>
  <sheetData>
    <row r="1" spans="1:4" ht="15.75" x14ac:dyDescent="0.25">
      <c r="A1" s="1"/>
      <c r="B1" s="71" t="s">
        <v>63</v>
      </c>
      <c r="C1" s="71"/>
      <c r="D1" s="71"/>
    </row>
    <row r="2" spans="1:4" ht="15.75" x14ac:dyDescent="0.25">
      <c r="A2" s="6"/>
      <c r="B2" s="70" t="s">
        <v>31</v>
      </c>
      <c r="C2" s="70"/>
      <c r="D2" s="70"/>
    </row>
    <row r="3" spans="1:4" ht="15.75" x14ac:dyDescent="0.25">
      <c r="A3" s="6"/>
      <c r="B3" s="71" t="s">
        <v>5</v>
      </c>
      <c r="C3" s="71"/>
      <c r="D3" s="71"/>
    </row>
    <row r="4" spans="1:4" ht="26.25" x14ac:dyDescent="0.25">
      <c r="A4" s="8"/>
      <c r="B4" s="9" t="s">
        <v>0</v>
      </c>
      <c r="C4" s="8" t="s">
        <v>1</v>
      </c>
      <c r="D4" s="9" t="s">
        <v>25</v>
      </c>
    </row>
    <row r="5" spans="1:4" x14ac:dyDescent="0.25">
      <c r="A5" s="8"/>
      <c r="B5" s="10"/>
      <c r="C5" s="10"/>
      <c r="D5" s="8"/>
    </row>
    <row r="6" spans="1:4" x14ac:dyDescent="0.25">
      <c r="A6" s="12"/>
      <c r="B6" s="12"/>
      <c r="C6" s="12"/>
      <c r="D6" s="12"/>
    </row>
    <row r="7" spans="1:4" x14ac:dyDescent="0.25">
      <c r="A7" s="13"/>
      <c r="B7" s="13"/>
      <c r="C7" s="12"/>
      <c r="D7" s="13"/>
    </row>
    <row r="8" spans="1:4" x14ac:dyDescent="0.25">
      <c r="A8" s="14"/>
      <c r="B8" s="3"/>
      <c r="C8" s="14"/>
      <c r="D8" s="14"/>
    </row>
    <row r="9" spans="1:4" x14ac:dyDescent="0.25">
      <c r="A9" s="14"/>
      <c r="B9" s="12"/>
      <c r="C9" s="14"/>
      <c r="D9" s="14"/>
    </row>
    <row r="10" spans="1:4" x14ac:dyDescent="0.25">
      <c r="A10" s="33"/>
      <c r="B10" s="32"/>
      <c r="C10" s="33"/>
      <c r="D10" s="13"/>
    </row>
    <row r="11" spans="1:4" x14ac:dyDescent="0.25">
      <c r="A11" s="33"/>
      <c r="B11" s="32"/>
      <c r="C11" s="33"/>
      <c r="D11" s="13"/>
    </row>
    <row r="12" spans="1:4" x14ac:dyDescent="0.25">
      <c r="A12" s="13"/>
      <c r="B12" s="3"/>
      <c r="C12" s="13"/>
      <c r="D12" s="13"/>
    </row>
    <row r="13" spans="1:4" x14ac:dyDescent="0.25">
      <c r="A13" s="13"/>
      <c r="B13" s="3"/>
      <c r="C13" s="13"/>
      <c r="D13" s="13"/>
    </row>
    <row r="14" spans="1:4" x14ac:dyDescent="0.25">
      <c r="A14" s="14"/>
      <c r="B14" s="12"/>
      <c r="C14" s="14"/>
      <c r="D14" s="14"/>
    </row>
    <row r="15" spans="1:4" x14ac:dyDescent="0.25">
      <c r="A15" s="14"/>
      <c r="B15" s="3"/>
      <c r="C15" s="13"/>
      <c r="D15" s="13"/>
    </row>
    <row r="16" spans="1:4" x14ac:dyDescent="0.25">
      <c r="A16" s="14"/>
      <c r="B16" s="3"/>
      <c r="C16" s="14"/>
      <c r="D16" s="14"/>
    </row>
    <row r="17" spans="1:4" x14ac:dyDescent="0.25">
      <c r="A17" s="14"/>
      <c r="B17" s="32"/>
      <c r="C17" s="14"/>
      <c r="D17" s="14"/>
    </row>
    <row r="18" spans="1:4" x14ac:dyDescent="0.25">
      <c r="A18" s="14"/>
      <c r="B18" s="3"/>
      <c r="C18" s="13"/>
      <c r="D18" s="13"/>
    </row>
    <row r="19" spans="1:4" x14ac:dyDescent="0.25">
      <c r="A19" s="14"/>
      <c r="B19" s="3"/>
      <c r="C19" s="13"/>
      <c r="D19" s="13"/>
    </row>
    <row r="20" spans="1:4" x14ac:dyDescent="0.25">
      <c r="A20" s="14"/>
      <c r="B20" s="32"/>
      <c r="C20" s="14"/>
      <c r="D20" s="14"/>
    </row>
    <row r="21" spans="1:4" x14ac:dyDescent="0.25">
      <c r="A21" s="14"/>
      <c r="B21" s="12"/>
      <c r="C21" s="14"/>
      <c r="D21" s="14"/>
    </row>
    <row r="22" spans="1:4" x14ac:dyDescent="0.25">
      <c r="A22" s="14"/>
      <c r="B22" s="3"/>
      <c r="C22" s="13"/>
      <c r="D22" s="13"/>
    </row>
    <row r="23" spans="1:4" x14ac:dyDescent="0.25">
      <c r="A23" s="14"/>
      <c r="B23" s="25"/>
      <c r="C23" s="14"/>
      <c r="D23" s="14"/>
    </row>
    <row r="24" spans="1:4" x14ac:dyDescent="0.25">
      <c r="A24" s="14"/>
      <c r="B24" s="16"/>
      <c r="C24" s="14"/>
      <c r="D24" s="14"/>
    </row>
    <row r="25" spans="1:4" x14ac:dyDescent="0.25">
      <c r="A25" s="14"/>
      <c r="B25" s="25"/>
      <c r="C25" s="13"/>
      <c r="D25" s="13"/>
    </row>
    <row r="26" spans="1:4" x14ac:dyDescent="0.25">
      <c r="A26" s="14"/>
      <c r="B26" s="25"/>
      <c r="C26" s="14"/>
      <c r="D26" s="14"/>
    </row>
    <row r="27" spans="1:4" x14ac:dyDescent="0.25">
      <c r="A27" s="14"/>
      <c r="B27" s="16"/>
      <c r="C27" s="14"/>
      <c r="D27" s="14"/>
    </row>
    <row r="28" spans="1:4" x14ac:dyDescent="0.25">
      <c r="A28" s="14"/>
      <c r="B28" s="25"/>
      <c r="C28" s="13"/>
      <c r="D28" s="13"/>
    </row>
    <row r="29" spans="1:4" x14ac:dyDescent="0.25">
      <c r="A29" s="14"/>
      <c r="B29" s="25"/>
      <c r="C29" s="14"/>
      <c r="D29" s="14"/>
    </row>
    <row r="30" spans="1:4" x14ac:dyDescent="0.25">
      <c r="A30" s="14"/>
      <c r="B30" s="18"/>
      <c r="C30" s="33"/>
      <c r="D30" s="13"/>
    </row>
    <row r="31" spans="1:4" x14ac:dyDescent="0.25">
      <c r="A31" s="14"/>
      <c r="B31" s="25"/>
      <c r="C31" s="13"/>
      <c r="D31" s="13"/>
    </row>
    <row r="32" spans="1:4" x14ac:dyDescent="0.25">
      <c r="A32" s="14"/>
      <c r="B32" s="18"/>
      <c r="C32" s="14"/>
      <c r="D32" s="14"/>
    </row>
    <row r="33" spans="1:4" x14ac:dyDescent="0.25">
      <c r="A33" s="14"/>
      <c r="B33" s="25"/>
      <c r="C33" s="13"/>
      <c r="D33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D11" sqref="D11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71" t="s">
        <v>63</v>
      </c>
      <c r="C1" s="71"/>
      <c r="D1" s="71"/>
      <c r="E1" s="7"/>
      <c r="F1" s="7"/>
      <c r="G1" s="7"/>
      <c r="H1" s="7"/>
    </row>
    <row r="2" spans="1:8" ht="15.75" x14ac:dyDescent="0.25">
      <c r="A2" s="6"/>
      <c r="B2" s="70" t="s">
        <v>31</v>
      </c>
      <c r="C2" s="70"/>
      <c r="D2" s="70"/>
      <c r="E2" s="1"/>
      <c r="F2" s="1"/>
      <c r="G2" s="1"/>
      <c r="H2" s="1"/>
    </row>
    <row r="3" spans="1:8" ht="15.75" x14ac:dyDescent="0.25">
      <c r="A3" s="6"/>
      <c r="B3" s="71" t="s">
        <v>47</v>
      </c>
      <c r="C3" s="71"/>
      <c r="D3" s="71"/>
      <c r="E3" s="1"/>
      <c r="F3" s="1"/>
      <c r="G3" s="1"/>
      <c r="H3" s="1"/>
    </row>
    <row r="4" spans="1:8" x14ac:dyDescent="0.25">
      <c r="A4" s="8"/>
      <c r="B4" s="41" t="s">
        <v>0</v>
      </c>
      <c r="C4" s="8" t="s">
        <v>1</v>
      </c>
      <c r="D4" s="9" t="s">
        <v>25</v>
      </c>
      <c r="E4" s="1"/>
      <c r="F4" s="1"/>
      <c r="G4" s="1"/>
      <c r="H4" s="1"/>
    </row>
    <row r="5" spans="1:8" x14ac:dyDescent="0.25">
      <c r="A5" s="45"/>
      <c r="B5" s="46" t="s">
        <v>10</v>
      </c>
      <c r="C5" s="45"/>
      <c r="D5" s="45"/>
      <c r="E5" s="1"/>
      <c r="F5" s="1"/>
      <c r="G5" s="1"/>
      <c r="H5" s="1"/>
    </row>
    <row r="6" spans="1:8" s="1" customFormat="1" x14ac:dyDescent="0.25">
      <c r="A6" s="45">
        <v>1</v>
      </c>
      <c r="B6" s="45" t="s">
        <v>94</v>
      </c>
      <c r="C6" s="46">
        <v>2400</v>
      </c>
      <c r="D6" s="46">
        <v>2400</v>
      </c>
    </row>
    <row r="7" spans="1:8" s="5" customFormat="1" x14ac:dyDescent="0.25">
      <c r="A7" s="49"/>
      <c r="B7" s="49" t="s">
        <v>11</v>
      </c>
      <c r="C7" s="49"/>
      <c r="D7" s="49"/>
    </row>
    <row r="8" spans="1:8" ht="30" x14ac:dyDescent="0.25">
      <c r="A8" s="47">
        <v>1</v>
      </c>
      <c r="B8" s="45" t="s">
        <v>99</v>
      </c>
      <c r="C8" s="49">
        <v>31546.43</v>
      </c>
      <c r="D8" s="49">
        <v>33946.43</v>
      </c>
    </row>
    <row r="9" spans="1:8" x14ac:dyDescent="0.25">
      <c r="A9" s="47"/>
      <c r="B9" s="46" t="s">
        <v>12</v>
      </c>
      <c r="C9" s="47"/>
      <c r="D9" s="47"/>
    </row>
    <row r="10" spans="1:8" s="5" customFormat="1" x14ac:dyDescent="0.25">
      <c r="A10" s="47">
        <v>1</v>
      </c>
      <c r="B10" s="45" t="s">
        <v>104</v>
      </c>
      <c r="C10" s="49">
        <v>1251</v>
      </c>
      <c r="D10" s="49">
        <v>35197.43</v>
      </c>
    </row>
    <row r="11" spans="1:8" x14ac:dyDescent="0.25">
      <c r="A11" s="47"/>
      <c r="B11" s="47"/>
      <c r="C11" s="47"/>
      <c r="D11" s="49"/>
    </row>
    <row r="12" spans="1:8" x14ac:dyDescent="0.25">
      <c r="A12" s="47"/>
      <c r="B12" s="45"/>
      <c r="C12" s="47"/>
      <c r="D12" s="49"/>
    </row>
    <row r="13" spans="1:8" x14ac:dyDescent="0.25">
      <c r="A13" s="47"/>
      <c r="B13" s="45"/>
      <c r="C13" s="47"/>
      <c r="D13" s="49"/>
    </row>
    <row r="14" spans="1:8" x14ac:dyDescent="0.25">
      <c r="A14" s="47"/>
      <c r="B14" s="45"/>
      <c r="C14" s="47"/>
      <c r="D14" s="47"/>
    </row>
    <row r="15" spans="1:8" x14ac:dyDescent="0.25">
      <c r="A15" s="47"/>
      <c r="B15" s="46"/>
      <c r="C15" s="49"/>
      <c r="D15" s="49"/>
    </row>
    <row r="16" spans="1:8" x14ac:dyDescent="0.25">
      <c r="A16" s="47"/>
      <c r="B16" s="46"/>
      <c r="C16" s="47"/>
      <c r="D16" s="47"/>
    </row>
    <row r="17" spans="1:4" x14ac:dyDescent="0.25">
      <c r="A17" s="47"/>
      <c r="B17" s="45"/>
      <c r="C17" s="47"/>
      <c r="D17" s="47"/>
    </row>
    <row r="18" spans="1:4" x14ac:dyDescent="0.25">
      <c r="A18" s="47"/>
      <c r="B18" s="46"/>
      <c r="C18" s="49"/>
      <c r="D18" s="49"/>
    </row>
    <row r="19" spans="1:4" x14ac:dyDescent="0.25">
      <c r="A19" s="47"/>
      <c r="B19" s="46"/>
      <c r="C19" s="49"/>
      <c r="D19" s="49"/>
    </row>
    <row r="20" spans="1:4" x14ac:dyDescent="0.25">
      <c r="A20" s="47"/>
      <c r="B20" s="45"/>
      <c r="C20" s="47"/>
      <c r="D20" s="47"/>
    </row>
    <row r="21" spans="1:4" x14ac:dyDescent="0.25">
      <c r="A21" s="47"/>
      <c r="B21" s="45"/>
      <c r="C21" s="47"/>
      <c r="D21" s="47"/>
    </row>
    <row r="22" spans="1:4" x14ac:dyDescent="0.25">
      <c r="A22" s="47"/>
      <c r="B22" s="46"/>
      <c r="C22" s="49"/>
      <c r="D22" s="49"/>
    </row>
    <row r="23" spans="1:4" x14ac:dyDescent="0.25">
      <c r="A23" s="47"/>
      <c r="B23" s="50"/>
      <c r="C23" s="47"/>
      <c r="D23" s="47"/>
    </row>
    <row r="24" spans="1:4" x14ac:dyDescent="0.25">
      <c r="A24" s="47"/>
      <c r="B24" s="48"/>
      <c r="C24" s="47"/>
      <c r="D24" s="47"/>
    </row>
    <row r="25" spans="1:4" x14ac:dyDescent="0.25">
      <c r="A25" s="47"/>
      <c r="B25" s="50"/>
      <c r="C25" s="49"/>
      <c r="D25" s="49"/>
    </row>
    <row r="26" spans="1:4" x14ac:dyDescent="0.25">
      <c r="A26" s="47"/>
      <c r="B26" s="50"/>
      <c r="C26" s="47"/>
      <c r="D26" s="47"/>
    </row>
    <row r="27" spans="1:4" x14ac:dyDescent="0.25">
      <c r="A27" s="14"/>
      <c r="B27" s="16"/>
      <c r="C27" s="14"/>
      <c r="D27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E12" sqref="E12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6" width="18.28515625" customWidth="1"/>
    <col min="7" max="7" width="15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15.75" x14ac:dyDescent="0.25">
      <c r="A1" s="72" t="s">
        <v>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21" x14ac:dyDescent="0.35">
      <c r="A2" s="7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s="11" customFormat="1" ht="20.25" customHeight="1" x14ac:dyDescent="0.25">
      <c r="A3" s="9"/>
      <c r="B3" s="27" t="s">
        <v>2</v>
      </c>
      <c r="C3" s="27" t="s">
        <v>6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1" t="s">
        <v>16</v>
      </c>
    </row>
    <row r="4" spans="1:14" ht="39.75" customHeight="1" x14ac:dyDescent="0.35">
      <c r="A4" s="28" t="s">
        <v>27</v>
      </c>
      <c r="B4" s="22">
        <f>B5+B6+B8</f>
        <v>10943.8</v>
      </c>
      <c r="C4" s="22">
        <f t="shared" ref="C4:N4" si="0">C5+C6+C8</f>
        <v>13812.900000000001</v>
      </c>
      <c r="D4" s="22">
        <f t="shared" si="0"/>
        <v>12935.86</v>
      </c>
      <c r="E4" s="22">
        <f>E5+E6+E7+E8</f>
        <v>10940.86</v>
      </c>
      <c r="F4" s="22">
        <f t="shared" si="0"/>
        <v>10940.86</v>
      </c>
      <c r="G4" s="22">
        <f t="shared" si="0"/>
        <v>10940.86</v>
      </c>
      <c r="H4" s="22">
        <f t="shared" si="0"/>
        <v>10940.86</v>
      </c>
      <c r="I4" s="22">
        <f t="shared" si="0"/>
        <v>10940.86</v>
      </c>
      <c r="J4" s="22">
        <f t="shared" si="0"/>
        <v>10940.86</v>
      </c>
      <c r="K4" s="22">
        <f t="shared" si="0"/>
        <v>10940.86</v>
      </c>
      <c r="L4" s="22">
        <f t="shared" si="0"/>
        <v>10940.86</v>
      </c>
      <c r="M4" s="22">
        <f t="shared" si="0"/>
        <v>10940.86</v>
      </c>
      <c r="N4" s="22">
        <f t="shared" si="0"/>
        <v>136160.29999999999</v>
      </c>
    </row>
    <row r="5" spans="1:14" ht="39" customHeight="1" x14ac:dyDescent="0.35">
      <c r="A5" s="28" t="s">
        <v>48</v>
      </c>
      <c r="B5" s="23">
        <v>4849.08</v>
      </c>
      <c r="C5" s="23">
        <v>4846.47</v>
      </c>
      <c r="D5" s="23">
        <v>4847.78</v>
      </c>
      <c r="E5" s="23">
        <v>4847.78</v>
      </c>
      <c r="F5" s="23">
        <v>4847.78</v>
      </c>
      <c r="G5" s="23">
        <v>4847.78</v>
      </c>
      <c r="H5" s="23">
        <v>4847.78</v>
      </c>
      <c r="I5" s="23">
        <v>4847.78</v>
      </c>
      <c r="J5" s="23">
        <v>4847.78</v>
      </c>
      <c r="K5" s="23">
        <v>4847.78</v>
      </c>
      <c r="L5" s="23">
        <v>4847.78</v>
      </c>
      <c r="M5" s="23">
        <v>4847.78</v>
      </c>
      <c r="N5" s="23">
        <f t="shared" ref="N5:N23" si="1">SUM(B5:M5)</f>
        <v>58173.349999999991</v>
      </c>
    </row>
    <row r="6" spans="1:14" ht="44.25" customHeight="1" x14ac:dyDescent="0.35">
      <c r="A6" s="28" t="s">
        <v>49</v>
      </c>
      <c r="B6" s="23">
        <v>6094.72</v>
      </c>
      <c r="C6" s="23">
        <v>6091.43</v>
      </c>
      <c r="D6" s="23">
        <v>6093.08</v>
      </c>
      <c r="E6" s="23">
        <v>6093.08</v>
      </c>
      <c r="F6" s="23">
        <v>6093.08</v>
      </c>
      <c r="G6" s="23">
        <v>6093.08</v>
      </c>
      <c r="H6" s="23">
        <v>6093.08</v>
      </c>
      <c r="I6" s="23">
        <v>6093.08</v>
      </c>
      <c r="J6" s="23">
        <v>6093.08</v>
      </c>
      <c r="K6" s="23">
        <v>6093.08</v>
      </c>
      <c r="L6" s="23">
        <v>6093.08</v>
      </c>
      <c r="M6" s="23">
        <v>6093.08</v>
      </c>
      <c r="N6" s="23">
        <f>SUM(B6:M6)</f>
        <v>73116.950000000012</v>
      </c>
    </row>
    <row r="7" spans="1:14" ht="44.25" customHeight="1" x14ac:dyDescent="0.35">
      <c r="A7" s="28" t="s">
        <v>74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44.25" customHeight="1" x14ac:dyDescent="0.35">
      <c r="A8" s="28" t="s">
        <v>50</v>
      </c>
      <c r="B8" s="23"/>
      <c r="C8" s="23">
        <v>2875</v>
      </c>
      <c r="D8" s="23">
        <v>1995</v>
      </c>
      <c r="E8" s="23"/>
      <c r="F8" s="23"/>
      <c r="G8" s="23"/>
      <c r="H8" s="23"/>
      <c r="I8" s="23"/>
      <c r="J8" s="23"/>
      <c r="K8" s="23"/>
      <c r="L8" s="23"/>
      <c r="M8" s="23"/>
      <c r="N8" s="23">
        <f>SUM(B8:M8)</f>
        <v>4870</v>
      </c>
    </row>
    <row r="9" spans="1:14" ht="36" customHeight="1" x14ac:dyDescent="0.35">
      <c r="A9" s="29" t="s">
        <v>17</v>
      </c>
      <c r="B9" s="22">
        <f>B10+B11+B12+B13</f>
        <v>19562.87</v>
      </c>
      <c r="C9" s="22">
        <f t="shared" ref="C9:M9" si="2">C10+C11+C12+C13</f>
        <v>29475.11</v>
      </c>
      <c r="D9" s="22">
        <f>D10+D11+D12+D13</f>
        <v>20089.230000000003</v>
      </c>
      <c r="E9" s="22">
        <f>E10+E11+E12+E13</f>
        <v>43869.049999999996</v>
      </c>
      <c r="F9" s="22">
        <f t="shared" si="2"/>
        <v>0</v>
      </c>
      <c r="G9" s="22">
        <f t="shared" si="2"/>
        <v>4820.71</v>
      </c>
      <c r="H9" s="22">
        <f t="shared" si="2"/>
        <v>2414.3000000000002</v>
      </c>
      <c r="I9" s="22">
        <f t="shared" si="2"/>
        <v>2681.3</v>
      </c>
      <c r="J9" s="22">
        <f t="shared" si="2"/>
        <v>3851.1800000000003</v>
      </c>
      <c r="K9" s="22">
        <f t="shared" si="2"/>
        <v>8914.68</v>
      </c>
      <c r="L9" s="22">
        <f>L10+L11+L12+L13</f>
        <v>4886.75</v>
      </c>
      <c r="M9" s="22">
        <f t="shared" si="2"/>
        <v>16405.45</v>
      </c>
      <c r="N9" s="23">
        <f>SUM(B9:M9)</f>
        <v>156970.63</v>
      </c>
    </row>
    <row r="10" spans="1:14" ht="40.5" customHeight="1" x14ac:dyDescent="0.35">
      <c r="A10" s="28" t="s">
        <v>18</v>
      </c>
      <c r="B10" s="23">
        <v>450</v>
      </c>
      <c r="C10" s="23"/>
      <c r="D10" s="23"/>
      <c r="E10" s="23">
        <v>5157.75</v>
      </c>
      <c r="F10" s="23"/>
      <c r="G10" s="23"/>
      <c r="H10" s="23"/>
      <c r="I10" s="23">
        <v>900</v>
      </c>
      <c r="J10" s="23">
        <v>1868</v>
      </c>
      <c r="K10" s="23">
        <v>5540</v>
      </c>
      <c r="L10" s="23">
        <v>1028.0999999999999</v>
      </c>
      <c r="M10" s="23">
        <v>10426</v>
      </c>
      <c r="N10" s="22">
        <f t="shared" si="1"/>
        <v>25369.85</v>
      </c>
    </row>
    <row r="11" spans="1:14" ht="45.75" customHeight="1" x14ac:dyDescent="0.35">
      <c r="A11" s="28" t="s">
        <v>19</v>
      </c>
      <c r="B11" s="24">
        <v>14988.75</v>
      </c>
      <c r="C11" s="23">
        <v>22411.75</v>
      </c>
      <c r="D11" s="23">
        <v>18272</v>
      </c>
      <c r="E11" s="23">
        <v>37523.769999999997</v>
      </c>
      <c r="F11" s="23"/>
      <c r="G11" s="23">
        <v>1650</v>
      </c>
      <c r="H11" s="23"/>
      <c r="I11" s="23"/>
      <c r="J11" s="23"/>
      <c r="K11" s="23">
        <v>150</v>
      </c>
      <c r="L11" s="23">
        <v>1350</v>
      </c>
      <c r="M11" s="23">
        <v>1825</v>
      </c>
      <c r="N11" s="22">
        <f t="shared" si="1"/>
        <v>98171.26999999999</v>
      </c>
    </row>
    <row r="12" spans="1:14" ht="45.75" customHeight="1" x14ac:dyDescent="0.35">
      <c r="A12" s="35" t="s">
        <v>33</v>
      </c>
      <c r="B12" s="24">
        <v>3530.35</v>
      </c>
      <c r="C12" s="23">
        <v>6469.59</v>
      </c>
      <c r="D12" s="23">
        <v>1021.58</v>
      </c>
      <c r="E12" s="23"/>
      <c r="F12" s="23"/>
      <c r="G12" s="23"/>
      <c r="H12" s="23">
        <v>633</v>
      </c>
      <c r="I12" s="23"/>
      <c r="J12" s="23"/>
      <c r="K12" s="23">
        <v>1241.5</v>
      </c>
      <c r="L12" s="23">
        <v>1713</v>
      </c>
      <c r="M12" s="23">
        <v>1577.5</v>
      </c>
      <c r="N12" s="55">
        <f t="shared" si="1"/>
        <v>16186.52</v>
      </c>
    </row>
    <row r="13" spans="1:14" ht="21.75" customHeight="1" x14ac:dyDescent="0.35">
      <c r="A13" s="35" t="s">
        <v>20</v>
      </c>
      <c r="B13" s="23">
        <v>593.77</v>
      </c>
      <c r="C13" s="23">
        <v>593.77</v>
      </c>
      <c r="D13" s="23">
        <v>795.65</v>
      </c>
      <c r="E13" s="23">
        <v>1187.53</v>
      </c>
      <c r="F13" s="23"/>
      <c r="G13" s="23">
        <v>3170.71</v>
      </c>
      <c r="H13" s="23">
        <v>1781.3</v>
      </c>
      <c r="I13" s="23">
        <v>1781.3</v>
      </c>
      <c r="J13" s="23">
        <v>1983.18</v>
      </c>
      <c r="K13" s="23">
        <v>1983.18</v>
      </c>
      <c r="L13" s="23">
        <v>795.65</v>
      </c>
      <c r="M13" s="23">
        <v>2576.9499999999998</v>
      </c>
      <c r="N13" s="23">
        <f t="shared" si="1"/>
        <v>17242.990000000002</v>
      </c>
    </row>
    <row r="14" spans="1:14" ht="23.25" customHeight="1" x14ac:dyDescent="0.35">
      <c r="A14" s="29" t="s">
        <v>21</v>
      </c>
      <c r="B14" s="22">
        <f>B15+B16+B17</f>
        <v>0</v>
      </c>
      <c r="C14" s="22">
        <f t="shared" ref="C14:N14" si="3">C15+C16+C17</f>
        <v>0</v>
      </c>
      <c r="D14" s="22">
        <f t="shared" si="3"/>
        <v>0</v>
      </c>
      <c r="E14" s="22">
        <f t="shared" si="3"/>
        <v>0</v>
      </c>
      <c r="F14" s="22">
        <f t="shared" si="3"/>
        <v>0</v>
      </c>
      <c r="G14" s="22">
        <f t="shared" si="3"/>
        <v>0</v>
      </c>
      <c r="H14" s="22">
        <f t="shared" si="3"/>
        <v>2400</v>
      </c>
      <c r="I14" s="22">
        <f t="shared" si="3"/>
        <v>31546.43</v>
      </c>
      <c r="J14" s="22">
        <f t="shared" si="3"/>
        <v>1251</v>
      </c>
      <c r="K14" s="22">
        <f t="shared" si="3"/>
        <v>33772.699999999997</v>
      </c>
      <c r="L14" s="22">
        <f t="shared" si="3"/>
        <v>51050</v>
      </c>
      <c r="M14" s="22">
        <f t="shared" si="3"/>
        <v>0</v>
      </c>
      <c r="N14" s="22">
        <f t="shared" si="3"/>
        <v>120020.13</v>
      </c>
    </row>
    <row r="15" spans="1:14" ht="42" customHeight="1" x14ac:dyDescent="0.35">
      <c r="A15" s="28" t="s">
        <v>22</v>
      </c>
      <c r="B15" s="23"/>
      <c r="C15" s="23"/>
      <c r="D15" s="23"/>
      <c r="E15" s="23"/>
      <c r="F15" s="23"/>
      <c r="G15" s="23"/>
      <c r="H15" s="23">
        <v>2400</v>
      </c>
      <c r="I15" s="23">
        <v>31546.43</v>
      </c>
      <c r="J15" s="23">
        <v>1251</v>
      </c>
      <c r="K15" s="23"/>
      <c r="L15" s="23"/>
      <c r="M15" s="23"/>
      <c r="N15" s="23">
        <f t="shared" si="1"/>
        <v>35197.43</v>
      </c>
    </row>
    <row r="16" spans="1:14" ht="40.5" customHeight="1" x14ac:dyDescent="0.35">
      <c r="A16" s="28" t="s">
        <v>23</v>
      </c>
      <c r="B16" s="23"/>
      <c r="C16" s="23"/>
      <c r="D16" s="23"/>
      <c r="E16" s="23"/>
      <c r="F16" s="23"/>
      <c r="G16" s="23"/>
      <c r="H16" s="23"/>
      <c r="I16" s="23"/>
      <c r="J16" s="23"/>
      <c r="K16" s="23">
        <v>33772.699999999997</v>
      </c>
      <c r="L16" s="23">
        <v>51050</v>
      </c>
      <c r="M16" s="23"/>
      <c r="N16" s="23">
        <f t="shared" si="1"/>
        <v>84822.7</v>
      </c>
    </row>
    <row r="17" spans="1:14" ht="40.5" customHeight="1" x14ac:dyDescent="0.35">
      <c r="A17" s="35" t="s">
        <v>32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>
        <f>SUM(B17:M17)</f>
        <v>0</v>
      </c>
    </row>
    <row r="18" spans="1:14" ht="40.5" customHeight="1" x14ac:dyDescent="0.35">
      <c r="A18" s="42" t="s">
        <v>52</v>
      </c>
      <c r="B18" s="23"/>
      <c r="C18" s="23"/>
      <c r="D18" s="23"/>
      <c r="E18" s="23">
        <v>1655.14</v>
      </c>
      <c r="F18" s="23">
        <v>1747.09</v>
      </c>
      <c r="G18" s="23">
        <v>2114.9</v>
      </c>
      <c r="H18" s="23">
        <v>2724.94</v>
      </c>
      <c r="I18" s="23">
        <v>1930.99</v>
      </c>
      <c r="J18" s="23">
        <v>1103.42</v>
      </c>
      <c r="K18" s="23">
        <v>2022.94</v>
      </c>
      <c r="L18" s="23"/>
      <c r="M18" s="23"/>
      <c r="N18" s="23">
        <f>SUM(B18:M18)</f>
        <v>13299.42</v>
      </c>
    </row>
    <row r="19" spans="1:14" ht="40.5" customHeight="1" x14ac:dyDescent="0.35">
      <c r="A19" s="29" t="s">
        <v>56</v>
      </c>
      <c r="B19" s="22">
        <f>B20+B21+B22</f>
        <v>2322.29</v>
      </c>
      <c r="C19" s="22">
        <f t="shared" ref="C19:N19" si="4">C20+C21+C22</f>
        <v>-1896.9099999999999</v>
      </c>
      <c r="D19" s="22">
        <f t="shared" si="4"/>
        <v>3007.49</v>
      </c>
      <c r="E19" s="22">
        <f t="shared" si="4"/>
        <v>1.4900000000000091</v>
      </c>
      <c r="F19" s="22">
        <f t="shared" si="4"/>
        <v>135.89000000000004</v>
      </c>
      <c r="G19" s="22">
        <f t="shared" si="4"/>
        <v>1396.49</v>
      </c>
      <c r="H19" s="22">
        <f t="shared" si="4"/>
        <v>1760.3700000000001</v>
      </c>
      <c r="I19" s="22">
        <f t="shared" si="4"/>
        <v>544.63</v>
      </c>
      <c r="J19" s="22">
        <f t="shared" si="4"/>
        <v>683.6099999999999</v>
      </c>
      <c r="K19" s="22">
        <f t="shared" si="4"/>
        <v>2948.9</v>
      </c>
      <c r="L19" s="22">
        <f t="shared" si="4"/>
        <v>1329.46</v>
      </c>
      <c r="M19" s="22">
        <f t="shared" si="4"/>
        <v>2164.1800000000003</v>
      </c>
      <c r="N19" s="22">
        <f t="shared" si="4"/>
        <v>14397.89</v>
      </c>
    </row>
    <row r="20" spans="1:14" ht="40.5" customHeight="1" x14ac:dyDescent="0.35">
      <c r="A20" s="28" t="s">
        <v>57</v>
      </c>
      <c r="B20" s="23">
        <v>300</v>
      </c>
      <c r="C20" s="23">
        <v>-60</v>
      </c>
      <c r="D20" s="23">
        <v>330</v>
      </c>
      <c r="E20" s="23">
        <v>312</v>
      </c>
      <c r="F20" s="23">
        <v>-600</v>
      </c>
      <c r="G20" s="23">
        <v>375</v>
      </c>
      <c r="H20" s="23">
        <v>45.9</v>
      </c>
      <c r="I20" s="23">
        <v>-331.5</v>
      </c>
      <c r="J20" s="23">
        <v>-294.5</v>
      </c>
      <c r="K20" s="23">
        <v>15.5</v>
      </c>
      <c r="L20" s="23">
        <v>263.5</v>
      </c>
      <c r="M20" s="23">
        <v>666.5</v>
      </c>
      <c r="N20" s="23">
        <f t="shared" ref="N20:N21" si="5">SUM(B20:M20)</f>
        <v>1022.4</v>
      </c>
    </row>
    <row r="21" spans="1:14" ht="40.5" customHeight="1" x14ac:dyDescent="0.35">
      <c r="A21" s="28" t="s">
        <v>58</v>
      </c>
      <c r="B21" s="23">
        <v>414.29</v>
      </c>
      <c r="C21" s="23">
        <v>414.29</v>
      </c>
      <c r="D21" s="23">
        <v>414.29</v>
      </c>
      <c r="E21" s="23">
        <v>414.29</v>
      </c>
      <c r="F21" s="23">
        <v>414.29</v>
      </c>
      <c r="G21" s="23">
        <v>414.29</v>
      </c>
      <c r="H21" s="23">
        <v>414.29</v>
      </c>
      <c r="I21" s="23">
        <v>414.29</v>
      </c>
      <c r="J21" s="23">
        <v>433.44</v>
      </c>
      <c r="K21" s="23">
        <v>433.44</v>
      </c>
      <c r="L21" s="23">
        <v>433.44</v>
      </c>
      <c r="M21" s="23">
        <v>433.44</v>
      </c>
      <c r="N21" s="23">
        <f t="shared" si="5"/>
        <v>5048.079999999999</v>
      </c>
    </row>
    <row r="22" spans="1:14" ht="40.5" customHeight="1" x14ac:dyDescent="0.35">
      <c r="A22" s="35" t="s">
        <v>59</v>
      </c>
      <c r="B22" s="23">
        <v>1608</v>
      </c>
      <c r="C22" s="23">
        <v>-2251.1999999999998</v>
      </c>
      <c r="D22" s="23">
        <v>2263.1999999999998</v>
      </c>
      <c r="E22" s="23">
        <v>-724.8</v>
      </c>
      <c r="F22" s="23">
        <v>321.60000000000002</v>
      </c>
      <c r="G22" s="23">
        <v>607.20000000000005</v>
      </c>
      <c r="H22" s="23">
        <v>1300.18</v>
      </c>
      <c r="I22" s="23">
        <v>461.84</v>
      </c>
      <c r="J22" s="23">
        <v>544.66999999999996</v>
      </c>
      <c r="K22" s="23">
        <v>2499.96</v>
      </c>
      <c r="L22" s="23">
        <v>632.52</v>
      </c>
      <c r="M22" s="23">
        <v>1064.24</v>
      </c>
      <c r="N22" s="23">
        <f>SUM(B22:M22)</f>
        <v>8327.41</v>
      </c>
    </row>
    <row r="23" spans="1:14" ht="39.75" customHeight="1" x14ac:dyDescent="0.35">
      <c r="A23" s="29" t="s">
        <v>60</v>
      </c>
      <c r="B23" s="22">
        <v>8740.66</v>
      </c>
      <c r="C23" s="22">
        <v>8740.66</v>
      </c>
      <c r="D23" s="22">
        <v>8740.66</v>
      </c>
      <c r="E23" s="22">
        <v>8740.66</v>
      </c>
      <c r="F23" s="22">
        <v>8740.66</v>
      </c>
      <c r="G23" s="22">
        <v>8740.66</v>
      </c>
      <c r="H23" s="22">
        <v>8740.66</v>
      </c>
      <c r="I23" s="22">
        <v>8740.66</v>
      </c>
      <c r="J23" s="22">
        <v>8740.66</v>
      </c>
      <c r="K23" s="22">
        <v>8740.66</v>
      </c>
      <c r="L23" s="22">
        <v>8740.66</v>
      </c>
      <c r="M23" s="22">
        <v>8740.66</v>
      </c>
      <c r="N23" s="22">
        <f t="shared" si="1"/>
        <v>104887.92000000003</v>
      </c>
    </row>
    <row r="24" spans="1:14" ht="22.5" customHeight="1" x14ac:dyDescent="0.35">
      <c r="A24" s="29" t="s">
        <v>24</v>
      </c>
      <c r="B24" s="22">
        <f t="shared" ref="B24:N24" si="6">B4+B9+B14+B18+B23+B19</f>
        <v>41569.620000000003</v>
      </c>
      <c r="C24" s="22">
        <f t="shared" si="6"/>
        <v>50131.759999999995</v>
      </c>
      <c r="D24" s="22">
        <f t="shared" si="6"/>
        <v>44773.24</v>
      </c>
      <c r="E24" s="22">
        <f t="shared" si="6"/>
        <v>65207.19999999999</v>
      </c>
      <c r="F24" s="22">
        <f t="shared" si="6"/>
        <v>21564.5</v>
      </c>
      <c r="G24" s="22">
        <f t="shared" si="6"/>
        <v>28013.620000000003</v>
      </c>
      <c r="H24" s="22">
        <f>H4+H9+H14+H18+H23+H19</f>
        <v>28981.129999999997</v>
      </c>
      <c r="I24" s="22">
        <f t="shared" si="6"/>
        <v>56384.869999999988</v>
      </c>
      <c r="J24" s="22">
        <f t="shared" si="6"/>
        <v>26570.73</v>
      </c>
      <c r="K24" s="22">
        <f t="shared" si="6"/>
        <v>67340.739999999991</v>
      </c>
      <c r="L24" s="22">
        <f t="shared" si="6"/>
        <v>76947.73000000001</v>
      </c>
      <c r="M24" s="22">
        <f t="shared" si="6"/>
        <v>38251.15</v>
      </c>
      <c r="N24" s="22">
        <f t="shared" si="6"/>
        <v>545736.29</v>
      </c>
    </row>
    <row r="25" spans="1:14" ht="15.75" x14ac:dyDescent="0.25">
      <c r="A25" s="73" t="s">
        <v>71</v>
      </c>
      <c r="B25" s="73"/>
      <c r="C25" s="73"/>
      <c r="D25" s="30"/>
      <c r="E25" s="30"/>
      <c r="F25" s="30"/>
      <c r="G25" s="30"/>
      <c r="H25" s="30"/>
      <c r="I25" s="30"/>
      <c r="J25" s="30"/>
      <c r="K25" s="30"/>
      <c r="L25" s="74" t="s">
        <v>28</v>
      </c>
      <c r="M25" s="74"/>
      <c r="N25" s="74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3" t="s">
        <v>26</v>
      </c>
      <c r="B27" s="73"/>
      <c r="C27" s="73"/>
      <c r="D27" s="30"/>
      <c r="E27" s="30"/>
      <c r="F27" s="30"/>
      <c r="G27" s="30"/>
      <c r="H27" s="30"/>
      <c r="I27" s="30"/>
      <c r="J27" s="30"/>
      <c r="K27" s="30"/>
      <c r="L27" s="74" t="s">
        <v>34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B1" sqref="B1"/>
    </sheetView>
  </sheetViews>
  <sheetFormatPr defaultRowHeight="15" x14ac:dyDescent="0.25"/>
  <cols>
    <col min="1" max="1" width="4.42578125" customWidth="1"/>
    <col min="2" max="2" width="6.28515625" customWidth="1"/>
    <col min="3" max="3" width="45.85546875" customWidth="1"/>
    <col min="4" max="4" width="13.42578125" customWidth="1"/>
    <col min="5" max="5" width="16.85546875" customWidth="1"/>
  </cols>
  <sheetData>
    <row r="1" spans="1:5" ht="15.75" x14ac:dyDescent="0.25">
      <c r="B1" s="43" t="s">
        <v>55</v>
      </c>
      <c r="C1" s="43"/>
    </row>
    <row r="2" spans="1:5" x14ac:dyDescent="0.25">
      <c r="C2" s="5" t="s">
        <v>44</v>
      </c>
    </row>
    <row r="3" spans="1:5" x14ac:dyDescent="0.25">
      <c r="B3" t="s">
        <v>35</v>
      </c>
    </row>
    <row r="4" spans="1:5" x14ac:dyDescent="0.25">
      <c r="A4" s="39" t="s">
        <v>36</v>
      </c>
      <c r="B4" s="40" t="s">
        <v>36</v>
      </c>
      <c r="C4" s="40"/>
      <c r="D4" s="40" t="s">
        <v>37</v>
      </c>
      <c r="E4" s="40" t="s">
        <v>38</v>
      </c>
    </row>
    <row r="5" spans="1:5" x14ac:dyDescent="0.25">
      <c r="A5" s="39" t="s">
        <v>39</v>
      </c>
      <c r="B5" s="38" t="s">
        <v>40</v>
      </c>
      <c r="C5" s="38" t="s">
        <v>41</v>
      </c>
      <c r="D5" s="38" t="s">
        <v>42</v>
      </c>
      <c r="E5" s="38" t="s">
        <v>43</v>
      </c>
    </row>
    <row r="6" spans="1:5" x14ac:dyDescent="0.25">
      <c r="A6" s="38"/>
      <c r="B6" s="38"/>
      <c r="C6" s="14"/>
      <c r="D6" s="37"/>
      <c r="E6" s="36"/>
    </row>
    <row r="7" spans="1:5" x14ac:dyDescent="0.25">
      <c r="A7" s="36"/>
      <c r="B7" s="36"/>
      <c r="C7" s="14"/>
      <c r="D7" s="37"/>
      <c r="E7" s="36"/>
    </row>
    <row r="8" spans="1:5" x14ac:dyDescent="0.25">
      <c r="A8" s="36"/>
      <c r="B8" s="36"/>
      <c r="C8" s="14"/>
      <c r="D8" s="37"/>
      <c r="E8" s="36"/>
    </row>
    <row r="9" spans="1:5" x14ac:dyDescent="0.25">
      <c r="A9" s="36"/>
      <c r="B9" s="36"/>
      <c r="C9" s="14"/>
      <c r="D9" s="37"/>
      <c r="E9" s="36"/>
    </row>
    <row r="10" spans="1:5" x14ac:dyDescent="0.25">
      <c r="A10" s="36"/>
      <c r="B10" s="36"/>
      <c r="C10" s="14"/>
      <c r="D10" s="37"/>
      <c r="E10" s="36"/>
    </row>
    <row r="11" spans="1:5" x14ac:dyDescent="0.25">
      <c r="A11" s="36"/>
      <c r="B11" s="36"/>
      <c r="C11" s="14"/>
      <c r="D11" s="37"/>
      <c r="E11" s="36"/>
    </row>
    <row r="12" spans="1:5" x14ac:dyDescent="0.25">
      <c r="A12" s="36"/>
      <c r="B12" s="36"/>
      <c r="C12" s="14"/>
      <c r="D12" s="37"/>
      <c r="E12" s="36"/>
    </row>
    <row r="13" spans="1:5" x14ac:dyDescent="0.25">
      <c r="A13" s="36"/>
      <c r="B13" s="36"/>
      <c r="C13" s="14"/>
      <c r="D13" s="37"/>
      <c r="E13" s="36"/>
    </row>
    <row r="14" spans="1:5" x14ac:dyDescent="0.25">
      <c r="A14" s="36"/>
      <c r="B14" s="36"/>
      <c r="C14" s="14"/>
      <c r="D14" s="37"/>
      <c r="E14" s="36"/>
    </row>
    <row r="15" spans="1:5" x14ac:dyDescent="0.25">
      <c r="A15" s="36"/>
      <c r="B15" s="36"/>
      <c r="C15" s="14"/>
      <c r="D15" s="37"/>
      <c r="E15" s="36"/>
    </row>
    <row r="16" spans="1:5" x14ac:dyDescent="0.25">
      <c r="A16" s="36"/>
      <c r="B16" s="36"/>
      <c r="C16" s="14"/>
      <c r="D16" s="37"/>
      <c r="E16" s="36"/>
    </row>
    <row r="17" spans="1:5" x14ac:dyDescent="0.25">
      <c r="A17" s="36"/>
      <c r="B17" s="36"/>
      <c r="C17" s="14"/>
      <c r="D17" s="37"/>
      <c r="E17" s="36"/>
    </row>
    <row r="18" spans="1:5" x14ac:dyDescent="0.25">
      <c r="A18" s="36"/>
      <c r="B18" s="36"/>
      <c r="C18" s="14"/>
      <c r="D18" s="37"/>
      <c r="E18" s="36"/>
    </row>
    <row r="19" spans="1:5" x14ac:dyDescent="0.25">
      <c r="A19" s="36"/>
      <c r="B19" s="36"/>
      <c r="C19" s="14"/>
      <c r="D19" s="37"/>
      <c r="E19" s="36"/>
    </row>
    <row r="20" spans="1:5" x14ac:dyDescent="0.25">
      <c r="A20" s="36"/>
      <c r="B20" s="36"/>
      <c r="C20" s="14"/>
      <c r="D20" s="37"/>
      <c r="E20" s="36"/>
    </row>
    <row r="21" spans="1:5" x14ac:dyDescent="0.25">
      <c r="A21" s="36"/>
      <c r="B21" s="36"/>
      <c r="C21" s="14"/>
      <c r="D21" s="37"/>
      <c r="E21" s="36"/>
    </row>
    <row r="22" spans="1:5" x14ac:dyDescent="0.25">
      <c r="A22" s="36"/>
      <c r="B22" s="36"/>
      <c r="C22" s="14"/>
      <c r="D22" s="37"/>
      <c r="E22" s="36"/>
    </row>
    <row r="23" spans="1:5" x14ac:dyDescent="0.25">
      <c r="A23" s="36"/>
      <c r="B23" s="36"/>
      <c r="C23" s="14"/>
      <c r="D23" s="36"/>
      <c r="E23" s="36"/>
    </row>
    <row r="24" spans="1:5" x14ac:dyDescent="0.25">
      <c r="A24" s="36"/>
      <c r="B24" s="36"/>
      <c r="C24" s="14"/>
      <c r="D24" s="36"/>
      <c r="E24" s="36"/>
    </row>
    <row r="25" spans="1:5" x14ac:dyDescent="0.25">
      <c r="A25" s="36"/>
      <c r="B25" s="36"/>
      <c r="C25" s="14"/>
      <c r="D25" s="36"/>
      <c r="E25" s="36"/>
    </row>
    <row r="26" spans="1:5" x14ac:dyDescent="0.25">
      <c r="A26" s="14"/>
      <c r="B26" s="14"/>
      <c r="C26" s="14"/>
      <c r="D26" s="36"/>
      <c r="E26" s="36"/>
    </row>
    <row r="27" spans="1:5" x14ac:dyDescent="0.25">
      <c r="A27" s="14"/>
      <c r="B27" s="14"/>
      <c r="C27" s="14"/>
      <c r="D27" s="36"/>
      <c r="E27" s="3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14" sqref="B14"/>
    </sheetView>
  </sheetViews>
  <sheetFormatPr defaultRowHeight="15" x14ac:dyDescent="0.25"/>
  <cols>
    <col min="1" max="1" width="6.140625" customWidth="1"/>
    <col min="2" max="2" width="54.42578125" customWidth="1"/>
    <col min="3" max="3" width="11.140625" customWidth="1"/>
    <col min="4" max="4" width="11.7109375" customWidth="1"/>
  </cols>
  <sheetData>
    <row r="1" spans="1:4" ht="15.75" x14ac:dyDescent="0.25">
      <c r="A1" s="1"/>
      <c r="B1" s="71" t="s">
        <v>63</v>
      </c>
      <c r="C1" s="71"/>
      <c r="D1" s="71"/>
    </row>
    <row r="2" spans="1:4" ht="15.75" x14ac:dyDescent="0.25">
      <c r="A2" s="6"/>
      <c r="B2" s="70" t="s">
        <v>31</v>
      </c>
      <c r="C2" s="70"/>
      <c r="D2" s="70"/>
    </row>
    <row r="3" spans="1:4" ht="15.75" x14ac:dyDescent="0.25">
      <c r="A3" s="6"/>
      <c r="B3" s="71" t="s">
        <v>53</v>
      </c>
      <c r="C3" s="71"/>
      <c r="D3" s="71"/>
    </row>
    <row r="4" spans="1:4" ht="26.25" x14ac:dyDescent="0.25">
      <c r="A4" s="8"/>
      <c r="B4" s="41" t="s">
        <v>0</v>
      </c>
      <c r="C4" s="8" t="s">
        <v>1</v>
      </c>
      <c r="D4" s="9" t="s">
        <v>25</v>
      </c>
    </row>
    <row r="5" spans="1:4" x14ac:dyDescent="0.25">
      <c r="A5" s="45"/>
      <c r="B5" s="46" t="s">
        <v>7</v>
      </c>
      <c r="C5" s="46"/>
      <c r="D5" s="45"/>
    </row>
    <row r="6" spans="1:4" x14ac:dyDescent="0.25">
      <c r="A6" s="45">
        <v>1</v>
      </c>
      <c r="B6" s="45" t="s">
        <v>79</v>
      </c>
      <c r="C6" s="45">
        <v>1655.14</v>
      </c>
      <c r="D6" s="46"/>
    </row>
    <row r="7" spans="1:4" x14ac:dyDescent="0.25">
      <c r="A7" s="49"/>
      <c r="B7" s="49" t="s">
        <v>78</v>
      </c>
      <c r="C7" s="49">
        <v>1655.14</v>
      </c>
      <c r="D7" s="49">
        <v>1655.14</v>
      </c>
    </row>
    <row r="8" spans="1:4" x14ac:dyDescent="0.25">
      <c r="A8" s="47"/>
      <c r="B8" s="46" t="s">
        <v>8</v>
      </c>
      <c r="C8" s="47"/>
      <c r="D8" s="47"/>
    </row>
    <row r="9" spans="1:4" x14ac:dyDescent="0.25">
      <c r="A9" s="47">
        <v>1</v>
      </c>
      <c r="B9" s="45" t="s">
        <v>79</v>
      </c>
      <c r="C9" s="47">
        <v>1747.09</v>
      </c>
      <c r="D9" s="47"/>
    </row>
    <row r="10" spans="1:4" x14ac:dyDescent="0.25">
      <c r="A10" s="47"/>
      <c r="B10" s="46" t="s">
        <v>80</v>
      </c>
      <c r="C10" s="49">
        <v>1747.09</v>
      </c>
      <c r="D10" s="49">
        <v>3402.23</v>
      </c>
    </row>
    <row r="11" spans="1:4" x14ac:dyDescent="0.25">
      <c r="A11" s="47"/>
      <c r="B11" s="49" t="s">
        <v>9</v>
      </c>
      <c r="C11" s="49"/>
      <c r="D11" s="49"/>
    </row>
    <row r="12" spans="1:4" x14ac:dyDescent="0.25">
      <c r="A12" s="49">
        <v>1</v>
      </c>
      <c r="B12" s="45" t="s">
        <v>79</v>
      </c>
      <c r="C12" s="49">
        <v>2114.9</v>
      </c>
      <c r="D12" s="49">
        <v>5517.13</v>
      </c>
    </row>
    <row r="13" spans="1:4" x14ac:dyDescent="0.25">
      <c r="A13" s="47"/>
      <c r="B13" s="46" t="s">
        <v>10</v>
      </c>
      <c r="C13" s="47"/>
      <c r="D13" s="49"/>
    </row>
    <row r="14" spans="1:4" x14ac:dyDescent="0.25">
      <c r="A14" s="47">
        <v>1</v>
      </c>
      <c r="B14" s="45" t="s">
        <v>79</v>
      </c>
      <c r="C14" s="47">
        <v>2022.94</v>
      </c>
      <c r="D14" s="49"/>
    </row>
    <row r="15" spans="1:4" x14ac:dyDescent="0.25">
      <c r="A15" s="47">
        <v>2</v>
      </c>
      <c r="B15" s="45" t="s">
        <v>95</v>
      </c>
      <c r="C15" s="47">
        <v>702</v>
      </c>
      <c r="D15" s="49"/>
    </row>
    <row r="16" spans="1:4" x14ac:dyDescent="0.25">
      <c r="A16" s="47"/>
      <c r="B16" s="46" t="s">
        <v>93</v>
      </c>
      <c r="C16" s="49">
        <f>SUM(C14:C15)</f>
        <v>2724.94</v>
      </c>
      <c r="D16" s="49">
        <v>8242.07</v>
      </c>
    </row>
    <row r="17" spans="1:4" x14ac:dyDescent="0.25">
      <c r="A17" s="47"/>
      <c r="B17" s="46" t="s">
        <v>11</v>
      </c>
      <c r="C17" s="47"/>
      <c r="D17" s="49"/>
    </row>
    <row r="18" spans="1:4" x14ac:dyDescent="0.25">
      <c r="A18" s="47">
        <v>1</v>
      </c>
      <c r="B18" s="45" t="s">
        <v>79</v>
      </c>
      <c r="C18" s="47">
        <v>1930.99</v>
      </c>
      <c r="D18" s="49">
        <v>10173.06</v>
      </c>
    </row>
    <row r="19" spans="1:4" x14ac:dyDescent="0.25">
      <c r="A19" s="47"/>
      <c r="B19" s="46" t="s">
        <v>12</v>
      </c>
      <c r="C19" s="47"/>
      <c r="D19" s="49"/>
    </row>
    <row r="20" spans="1:4" x14ac:dyDescent="0.25">
      <c r="A20" s="47">
        <v>1</v>
      </c>
      <c r="B20" s="45" t="s">
        <v>79</v>
      </c>
      <c r="C20" s="49">
        <v>1103.42</v>
      </c>
      <c r="D20" s="49">
        <v>11276.48</v>
      </c>
    </row>
    <row r="21" spans="1:4" x14ac:dyDescent="0.25">
      <c r="A21" s="47"/>
      <c r="B21" s="46" t="s">
        <v>13</v>
      </c>
      <c r="C21" s="49"/>
      <c r="D21" s="49"/>
    </row>
    <row r="22" spans="1:4" x14ac:dyDescent="0.25">
      <c r="A22" s="47">
        <v>1</v>
      </c>
      <c r="B22" s="45" t="s">
        <v>79</v>
      </c>
      <c r="C22" s="47">
        <v>2022.94</v>
      </c>
      <c r="D22" s="49">
        <f>C22+D20</f>
        <v>13299.42</v>
      </c>
    </row>
    <row r="23" spans="1:4" x14ac:dyDescent="0.25">
      <c r="A23" s="47"/>
      <c r="B23" s="45"/>
      <c r="C23" s="47"/>
      <c r="D23" s="47"/>
    </row>
    <row r="24" spans="1:4" x14ac:dyDescent="0.25">
      <c r="A24" s="47"/>
      <c r="B24" s="46"/>
      <c r="C24" s="49"/>
      <c r="D24" s="49"/>
    </row>
    <row r="25" spans="1:4" x14ac:dyDescent="0.25">
      <c r="A25" s="47"/>
      <c r="B25" s="46"/>
      <c r="C25" s="49"/>
      <c r="D25" s="49"/>
    </row>
    <row r="26" spans="1:4" x14ac:dyDescent="0.25">
      <c r="A26" s="47"/>
      <c r="B26" s="45"/>
      <c r="C26" s="47"/>
      <c r="D26" s="47"/>
    </row>
    <row r="27" spans="1:4" x14ac:dyDescent="0.25">
      <c r="A27" s="47"/>
      <c r="B27" s="45"/>
      <c r="C27" s="47"/>
      <c r="D27" s="47"/>
    </row>
    <row r="28" spans="1:4" x14ac:dyDescent="0.25">
      <c r="A28" s="47"/>
      <c r="B28" s="46"/>
      <c r="C28" s="49"/>
      <c r="D28" s="49"/>
    </row>
    <row r="29" spans="1:4" x14ac:dyDescent="0.25">
      <c r="A29" s="47"/>
      <c r="B29" s="50"/>
      <c r="C29" s="47"/>
      <c r="D29" s="47"/>
    </row>
    <row r="30" spans="1:4" x14ac:dyDescent="0.25">
      <c r="A30" s="47"/>
      <c r="B30" s="48"/>
      <c r="C30" s="47"/>
      <c r="D30" s="47"/>
    </row>
    <row r="31" spans="1:4" x14ac:dyDescent="0.25">
      <c r="A31" s="47"/>
      <c r="B31" s="50"/>
      <c r="C31" s="49"/>
      <c r="D31" s="49"/>
    </row>
    <row r="32" spans="1:4" x14ac:dyDescent="0.25">
      <c r="A32" s="47"/>
      <c r="B32" s="50"/>
      <c r="C32" s="47"/>
      <c r="D32" s="47"/>
    </row>
    <row r="33" spans="1:4" x14ac:dyDescent="0.25">
      <c r="A33" s="47"/>
      <c r="B33" s="48"/>
      <c r="C33" s="47"/>
      <c r="D33" s="47"/>
    </row>
    <row r="34" spans="1:4" x14ac:dyDescent="0.25">
      <c r="A34" s="54"/>
      <c r="B34" s="54"/>
      <c r="C34" s="54"/>
      <c r="D34" s="54"/>
    </row>
    <row r="35" spans="1:4" x14ac:dyDescent="0.25">
      <c r="A35" s="54"/>
      <c r="B35" s="54"/>
      <c r="C35" s="54"/>
      <c r="D35" s="54"/>
    </row>
    <row r="36" spans="1:4" x14ac:dyDescent="0.25">
      <c r="A36" s="54"/>
      <c r="B36" s="54"/>
      <c r="C36" s="54"/>
      <c r="D36" s="5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2021-02-10T09:23:15Z</cp:lastPrinted>
  <dcterms:created xsi:type="dcterms:W3CDTF">2011-07-25T05:21:17Z</dcterms:created>
  <dcterms:modified xsi:type="dcterms:W3CDTF">2021-02-10T09:35:56Z</dcterms:modified>
</cp:coreProperties>
</file>