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activeTab="6"/>
  </bookViews>
  <sheets>
    <sheet name="ТО ин.оборуд." sheetId="1" r:id="rId1"/>
    <sheet name="ТО эл.оборуд." sheetId="9" r:id="rId2"/>
    <sheet name="ТО конструкт.эл." sheetId="2" r:id="rId3"/>
    <sheet name="ТР конструкт.эл" sheetId="3" r:id="rId4"/>
    <sheet name="ТР эл.оборуд." sheetId="10" r:id="rId5"/>
    <sheet name="ТР инж.об." sheetId="4" r:id="rId6"/>
    <sheet name="Лиц.счет. Св.расчет" sheetId="5" r:id="rId7"/>
    <sheet name="заявл" sheetId="8" r:id="rId8"/>
    <sheet name="Дополн.раб." sheetId="11" r:id="rId9"/>
  </sheets>
  <calcPr calcId="145621"/>
</workbook>
</file>

<file path=xl/calcChain.xml><?xml version="1.0" encoding="utf-8"?>
<calcChain xmlns="http://schemas.openxmlformats.org/spreadsheetml/2006/main">
  <c r="D39" i="2"/>
  <c r="C39"/>
  <c r="D25" i="9"/>
  <c r="D26" i="1"/>
  <c r="D8" i="4"/>
  <c r="D23" i="9"/>
  <c r="D25" i="11"/>
  <c r="D31" i="2"/>
  <c r="D33" s="1"/>
  <c r="D21" i="9"/>
  <c r="C24" i="1"/>
  <c r="D24" s="1"/>
  <c r="C8" i="10"/>
  <c r="C19" i="9"/>
  <c r="N11" i="5"/>
  <c r="C8" i="3"/>
  <c r="C19" i="11"/>
  <c r="C18" i="1"/>
  <c r="C14" i="11"/>
  <c r="C27" i="2"/>
  <c r="C19"/>
  <c r="E4" i="5"/>
  <c r="C12" i="9"/>
  <c r="C8"/>
  <c r="D8" s="1"/>
  <c r="D12" s="1"/>
  <c r="C6"/>
  <c r="C8" i="1"/>
  <c r="D6" i="2"/>
  <c r="C9"/>
  <c r="C10" s="1"/>
  <c r="D10" s="1"/>
  <c r="D12" s="1"/>
  <c r="M4" i="5"/>
  <c r="L4"/>
  <c r="K4"/>
  <c r="J4"/>
  <c r="I4"/>
  <c r="H4"/>
  <c r="G4"/>
  <c r="F4"/>
  <c r="D4"/>
  <c r="C4"/>
  <c r="B4"/>
  <c r="N5"/>
  <c r="E9"/>
  <c r="E19"/>
  <c r="N22"/>
  <c r="N21"/>
  <c r="N20"/>
  <c r="M19"/>
  <c r="L19"/>
  <c r="K19"/>
  <c r="J19"/>
  <c r="I19"/>
  <c r="H19"/>
  <c r="G19"/>
  <c r="F19"/>
  <c r="D19"/>
  <c r="C19"/>
  <c r="B19"/>
  <c r="N6"/>
  <c r="N8"/>
  <c r="N18"/>
  <c r="E14"/>
  <c r="E24" l="1"/>
  <c r="N4"/>
  <c r="N19"/>
  <c r="N17"/>
  <c r="N12"/>
  <c r="M14"/>
  <c r="L14"/>
  <c r="K14"/>
  <c r="J14"/>
  <c r="I14"/>
  <c r="H14"/>
  <c r="G14"/>
  <c r="F14"/>
  <c r="D14"/>
  <c r="C14"/>
  <c r="M9"/>
  <c r="M24" s="1"/>
  <c r="L9"/>
  <c r="K9"/>
  <c r="J9"/>
  <c r="I9"/>
  <c r="H9"/>
  <c r="G9"/>
  <c r="F9"/>
  <c r="D9"/>
  <c r="C9"/>
  <c r="C24" s="1"/>
  <c r="B14"/>
  <c r="B9"/>
  <c r="N23"/>
  <c r="N13"/>
  <c r="B24" l="1"/>
  <c r="D24"/>
  <c r="H24"/>
  <c r="L24"/>
  <c r="K24"/>
  <c r="J24"/>
  <c r="I24"/>
  <c r="G24"/>
  <c r="F24"/>
  <c r="N15"/>
  <c r="N16" l="1"/>
  <c r="N14"/>
  <c r="N10" l="1"/>
  <c r="N9"/>
  <c r="N24" s="1"/>
</calcChain>
</file>

<file path=xl/sharedStrings.xml><?xml version="1.0" encoding="utf-8"?>
<sst xmlns="http://schemas.openxmlformats.org/spreadsheetml/2006/main" count="206" uniqueCount="118">
  <si>
    <t>Перечень работ</t>
  </si>
  <si>
    <t>Сумма</t>
  </si>
  <si>
    <t>Январь</t>
  </si>
  <si>
    <t>Март</t>
  </si>
  <si>
    <t>Советская,5</t>
  </si>
  <si>
    <t>Советская, 5</t>
  </si>
  <si>
    <r>
      <rPr>
        <b/>
        <sz val="12"/>
        <color theme="1"/>
        <rFont val="Calibri"/>
        <family val="2"/>
        <charset val="204"/>
        <scheme val="minor"/>
      </rPr>
      <t>1.Техническое обслуживание инженерного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</si>
  <si>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Февраль</t>
  </si>
  <si>
    <t>3.Текущий ремонт конструктивных элементов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</si>
  <si>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</si>
  <si>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</si>
  <si>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</si>
  <si>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</si>
  <si>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</si>
  <si>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</si>
  <si>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</si>
  <si>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</si>
  <si>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</si>
  <si>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</si>
  <si>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</si>
  <si>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</si>
  <si>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</si>
  <si>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</si>
  <si>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</si>
  <si>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</si>
  <si>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</si>
  <si>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</si>
  <si>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</si>
  <si>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r>
      <t xml:space="preserve">1. </t>
    </r>
    <r>
      <rPr>
        <b/>
        <sz val="9"/>
        <color theme="1"/>
        <rFont val="Calibri"/>
        <family val="2"/>
        <charset val="204"/>
        <scheme val="minor"/>
      </rPr>
      <t>Содержание общ. имущества:</t>
    </r>
  </si>
  <si>
    <t>С начала года</t>
  </si>
  <si>
    <t>Гл. бухгалтер</t>
  </si>
  <si>
    <t xml:space="preserve"> </t>
  </si>
  <si>
    <t>Кудин Ю.С.</t>
  </si>
  <si>
    <t>Техническое обслуживание электрооборудования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</si>
  <si>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</si>
  <si>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</si>
  <si>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</si>
  <si>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</si>
  <si>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</si>
  <si>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</si>
  <si>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</si>
  <si>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</si>
  <si>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</si>
  <si>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</si>
  <si>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</si>
  <si>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</si>
  <si>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</si>
  <si>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</si>
  <si>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конструктивных элементов</t>
  </si>
  <si>
    <r>
      <rPr>
        <b/>
        <sz val="12"/>
        <color theme="1"/>
        <rFont val="Calibri"/>
        <family val="2"/>
        <charset val="204"/>
        <scheme val="minor"/>
      </rPr>
      <t>Техническое обслуживание электрооборудования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</si>
  <si>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</si>
  <si>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</si>
  <si>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</si>
  <si>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</si>
  <si>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</si>
  <si>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</si>
  <si>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</si>
  <si>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 ОДН: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</si>
  <si>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</si>
  <si>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</si>
  <si>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</si>
  <si>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</si>
  <si>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Уборка снега и льда с кровли</t>
  </si>
  <si>
    <t>Демонтаж и монтаж штробы ,запенивание  крепление унитаза кв.29</t>
  </si>
  <si>
    <t>ИТОГО за февраль</t>
  </si>
  <si>
    <t>Демонтаж подъездного отопления а подъезде №2</t>
  </si>
  <si>
    <t>Замена канализационного стояка в кв.29</t>
  </si>
  <si>
    <t>Итого за февраль</t>
  </si>
  <si>
    <t>Ремонт светильников,замена лампочек</t>
  </si>
  <si>
    <t>Замена трансформаторов тока</t>
  </si>
  <si>
    <t>Осмотр инженерных коммуникаций на предмет утечек</t>
  </si>
  <si>
    <t>Замена датчика освещения в подъезде № 2</t>
  </si>
  <si>
    <t>Отключение и подключение в ТП подачи э/энергии</t>
  </si>
  <si>
    <t>ИТОГО за март</t>
  </si>
  <si>
    <t>Дезинфекция</t>
  </si>
  <si>
    <t>Отключение системы отопления</t>
  </si>
  <si>
    <t>Итого за апрель</t>
  </si>
  <si>
    <t xml:space="preserve">Апрель </t>
  </si>
  <si>
    <t>Частичный ремонт кровли</t>
  </si>
  <si>
    <t>Демонтаж ограждения на крыше</t>
  </si>
  <si>
    <t>Квартира №9,24 Демонтаж ограждения на крыше</t>
  </si>
  <si>
    <t>Дезинфекция подъезда</t>
  </si>
  <si>
    <t>Итого за май</t>
  </si>
  <si>
    <t>Замазка швов на крыше</t>
  </si>
  <si>
    <t>Работы согласно ППР</t>
  </si>
  <si>
    <t>Установка досок объявлений</t>
  </si>
  <si>
    <t>Наклейки на доски объявлений</t>
  </si>
  <si>
    <t>Наклейки курение запрещено</t>
  </si>
  <si>
    <t>Итого за июнь</t>
  </si>
  <si>
    <t>Ремонт канализации в подвале</t>
  </si>
  <si>
    <t>Скос травы на придомовой территории</t>
  </si>
  <si>
    <t>Промывка ситемы отопления</t>
  </si>
  <si>
    <t>Выправка горловины колодца</t>
  </si>
  <si>
    <t>Итого за июль</t>
  </si>
  <si>
    <t>Покраска контейнерной площадки</t>
  </si>
  <si>
    <t>Ремонт вентиляционных продухов</t>
  </si>
  <si>
    <t>Покраска дверей Подъезд №1,2,3,4</t>
  </si>
  <si>
    <t>Итого за август</t>
  </si>
  <si>
    <t>Замена доводчика входной двери под.№2</t>
  </si>
  <si>
    <t>Запуск системы отопления</t>
  </si>
  <si>
    <t>Замена ламп и микросхем</t>
  </si>
  <si>
    <t>Ремонт светильников Подъезд №2,3</t>
  </si>
  <si>
    <t>Замена ламп и микросхем. Подъезд№1</t>
  </si>
  <si>
    <t>Итого за сентябрь</t>
  </si>
  <si>
    <t>Ремонт фасадного освещения</t>
  </si>
  <si>
    <t xml:space="preserve">Автовышка 2часа </t>
  </si>
  <si>
    <t>Запуск подъездного отопления</t>
  </si>
  <si>
    <t>Прочистка канализации общего пользования</t>
  </si>
  <si>
    <t>Итого за октябрь</t>
  </si>
  <si>
    <t>Замена ламп и микросхем. Подъезд№3</t>
  </si>
  <si>
    <t>Закрытие слуховых окон на чердаке</t>
  </si>
  <si>
    <t>Замена стояка канализации ГВС,ХВС. Квартира №13</t>
  </si>
  <si>
    <t>Замена участка трубы ГВС Квартира №24</t>
  </si>
  <si>
    <t>Работы согласно ППР Ремонт домовых электроустановок</t>
  </si>
  <si>
    <t>Замазка штробы в помещении. Вынос мусора. Столовая</t>
  </si>
  <si>
    <t>Уборка сосулек и снежных шапок с крыши</t>
  </si>
  <si>
    <t>Уборка снежных шапок и наледи с крыши</t>
  </si>
  <si>
    <t>Итого за декабрь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</si>
</sst>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/>
    <xf numFmtId="0" fontId="6" fillId="2" borderId="1" xfId="0" applyFont="1" applyFill="1" applyBorder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1" fillId="0" borderId="6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5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3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11" fillId="0" borderId="1" xfId="0" applyFont="1" applyFill="1" applyBorder="1"/>
    <xf numFmtId="0" fontId="10" fillId="0" borderId="3" xfId="0" applyFont="1" applyBorder="1"/>
    <xf numFmtId="0" fontId="11" fillId="0" borderId="6" xfId="0" applyFont="1" applyBorder="1"/>
    <xf numFmtId="0" fontId="10" fillId="0" borderId="6" xfId="0" applyFont="1" applyFill="1" applyBorder="1"/>
    <xf numFmtId="0" fontId="10" fillId="0" borderId="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0" fillId="0" borderId="0" xfId="0" applyFont="1"/>
    <xf numFmtId="0" fontId="10" fillId="0" borderId="1" xfId="0" applyFont="1" applyBorder="1" applyAlignment="1"/>
    <xf numFmtId="0" fontId="11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1" fillId="0" borderId="3" xfId="0" applyFont="1" applyBorder="1"/>
    <xf numFmtId="0" fontId="11" fillId="0" borderId="4" xfId="0" applyFont="1" applyBorder="1"/>
    <xf numFmtId="0" fontId="5" fillId="0" borderId="0" xfId="0" applyFont="1" applyBorder="1"/>
    <xf numFmtId="0" fontId="4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D26" sqref="D26"/>
    </sheetView>
  </sheetViews>
  <sheetFormatPr defaultRowHeight="15"/>
  <cols>
    <col min="1" max="1" width="5.28515625" customWidth="1"/>
    <col min="2" max="2" width="52" customWidth="1"/>
    <col min="3" max="3" width="8.7109375" customWidth="1"/>
    <col min="4" max="4" width="13.140625" customWidth="1"/>
    <col min="5" max="5" width="9.7109375" customWidth="1"/>
  </cols>
  <sheetData>
    <row r="1" spans="1:8" ht="16.5" customHeight="1">
      <c r="A1" s="1"/>
      <c r="B1" s="59" t="s">
        <v>61</v>
      </c>
      <c r="C1" s="59"/>
      <c r="D1" s="59"/>
      <c r="E1" s="13"/>
      <c r="F1" s="13"/>
      <c r="G1" s="13"/>
      <c r="H1" s="13"/>
    </row>
    <row r="2" spans="1:8">
      <c r="A2" s="1"/>
      <c r="B2" s="2" t="s">
        <v>4</v>
      </c>
      <c r="C2" s="1"/>
      <c r="D2" s="1"/>
      <c r="E2" s="1"/>
      <c r="F2" s="1"/>
      <c r="G2" s="1"/>
      <c r="H2" s="1"/>
    </row>
    <row r="3" spans="1:8" ht="18.75" customHeight="1">
      <c r="A3" s="1"/>
      <c r="B3" s="58" t="s">
        <v>6</v>
      </c>
      <c r="C3" s="58"/>
      <c r="D3" s="58"/>
      <c r="E3" s="1"/>
      <c r="F3" s="1"/>
      <c r="G3" s="1"/>
      <c r="H3" s="1"/>
    </row>
    <row r="4" spans="1:8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s="20" customFormat="1">
      <c r="A5" s="38"/>
      <c r="B5" s="39" t="s">
        <v>7</v>
      </c>
      <c r="C5" s="38"/>
      <c r="D5" s="39"/>
    </row>
    <row r="6" spans="1:8">
      <c r="A6" s="38"/>
      <c r="B6" s="38" t="s">
        <v>65</v>
      </c>
      <c r="C6" s="38">
        <v>300</v>
      </c>
      <c r="D6" s="39"/>
    </row>
    <row r="7" spans="1:8">
      <c r="A7" s="38"/>
      <c r="B7" s="38" t="s">
        <v>66</v>
      </c>
      <c r="C7" s="38">
        <v>4490.57</v>
      </c>
      <c r="D7" s="38"/>
    </row>
    <row r="8" spans="1:8">
      <c r="A8" s="38"/>
      <c r="B8" s="39" t="s">
        <v>67</v>
      </c>
      <c r="C8" s="39">
        <f>SUM(C6:C7)</f>
        <v>4790.57</v>
      </c>
      <c r="D8" s="39">
        <v>4790.57</v>
      </c>
    </row>
    <row r="9" spans="1:8">
      <c r="A9" s="40"/>
      <c r="B9" s="39" t="s">
        <v>3</v>
      </c>
      <c r="C9" s="40"/>
      <c r="D9" s="40"/>
    </row>
    <row r="10" spans="1:8">
      <c r="A10" s="38"/>
      <c r="B10" s="38" t="s">
        <v>70</v>
      </c>
      <c r="C10" s="38">
        <v>300</v>
      </c>
      <c r="D10" s="41">
        <v>5090.57</v>
      </c>
    </row>
    <row r="11" spans="1:8">
      <c r="A11" s="38"/>
      <c r="B11" s="39" t="s">
        <v>9</v>
      </c>
      <c r="C11" s="38"/>
      <c r="D11" s="41"/>
    </row>
    <row r="12" spans="1:8">
      <c r="A12" s="51">
        <v>1</v>
      </c>
      <c r="B12" s="38" t="s">
        <v>75</v>
      </c>
      <c r="C12" s="40">
        <v>150</v>
      </c>
      <c r="D12" s="40"/>
    </row>
    <row r="13" spans="1:8">
      <c r="A13" s="38">
        <v>2</v>
      </c>
      <c r="B13" s="38" t="s">
        <v>75</v>
      </c>
      <c r="C13" s="38">
        <v>300</v>
      </c>
      <c r="D13" s="41"/>
    </row>
    <row r="14" spans="1:8">
      <c r="A14" s="38"/>
      <c r="B14" s="39" t="s">
        <v>76</v>
      </c>
      <c r="C14" s="39">
        <v>450</v>
      </c>
      <c r="D14" s="41">
        <v>5540.57</v>
      </c>
    </row>
    <row r="15" spans="1:8">
      <c r="A15" s="40"/>
      <c r="B15" s="41" t="s">
        <v>12</v>
      </c>
      <c r="C15" s="40"/>
      <c r="D15" s="40"/>
    </row>
    <row r="16" spans="1:8">
      <c r="A16" s="40">
        <v>1</v>
      </c>
      <c r="B16" s="40" t="s">
        <v>91</v>
      </c>
      <c r="C16" s="40">
        <v>450</v>
      </c>
      <c r="D16" s="40"/>
    </row>
    <row r="17" spans="1:6">
      <c r="A17" s="38">
        <v>2</v>
      </c>
      <c r="B17" s="38" t="s">
        <v>92</v>
      </c>
      <c r="C17" s="38">
        <v>300</v>
      </c>
      <c r="D17" s="41"/>
    </row>
    <row r="18" spans="1:6">
      <c r="A18" s="38"/>
      <c r="B18" s="39" t="s">
        <v>93</v>
      </c>
      <c r="C18" s="39">
        <f>SUM(C16:C17)</f>
        <v>750</v>
      </c>
      <c r="D18" s="41">
        <v>6290.57</v>
      </c>
    </row>
    <row r="19" spans="1:6">
      <c r="A19" s="38"/>
      <c r="B19" s="39" t="s">
        <v>14</v>
      </c>
      <c r="C19" s="39"/>
      <c r="D19" s="41"/>
    </row>
    <row r="20" spans="1:6">
      <c r="A20" s="38">
        <v>1</v>
      </c>
      <c r="B20" s="38" t="s">
        <v>99</v>
      </c>
      <c r="C20" s="39">
        <v>300</v>
      </c>
      <c r="D20" s="41">
        <v>6590.57</v>
      </c>
    </row>
    <row r="21" spans="1:6">
      <c r="A21" s="40"/>
      <c r="B21" s="39" t="s">
        <v>15</v>
      </c>
      <c r="C21" s="40"/>
      <c r="D21" s="41"/>
    </row>
    <row r="22" spans="1:6">
      <c r="A22" s="40">
        <v>1</v>
      </c>
      <c r="B22" s="38" t="s">
        <v>106</v>
      </c>
      <c r="C22" s="38">
        <v>450</v>
      </c>
      <c r="D22" s="41"/>
    </row>
    <row r="23" spans="1:6">
      <c r="A23" s="40">
        <v>2</v>
      </c>
      <c r="B23" s="38" t="s">
        <v>107</v>
      </c>
      <c r="C23" s="40">
        <v>900</v>
      </c>
      <c r="D23" s="40"/>
    </row>
    <row r="24" spans="1:6">
      <c r="A24" s="40"/>
      <c r="B24" s="53" t="s">
        <v>108</v>
      </c>
      <c r="C24" s="41">
        <f>SUM(C22:C23)</f>
        <v>1350</v>
      </c>
      <c r="D24" s="41">
        <f>C24+D20</f>
        <v>7940.57</v>
      </c>
    </row>
    <row r="25" spans="1:6">
      <c r="A25" s="40"/>
      <c r="B25" s="53" t="s">
        <v>17</v>
      </c>
      <c r="C25" s="40"/>
      <c r="D25" s="41"/>
    </row>
    <row r="26" spans="1:6">
      <c r="A26" s="40">
        <v>1</v>
      </c>
      <c r="B26" s="38" t="s">
        <v>112</v>
      </c>
      <c r="C26" s="40">
        <v>3685.5</v>
      </c>
      <c r="D26" s="41">
        <f>C26+D24</f>
        <v>11626.07</v>
      </c>
    </row>
    <row r="27" spans="1:6">
      <c r="A27" s="40"/>
      <c r="B27" s="52"/>
      <c r="C27" s="40"/>
      <c r="D27" s="56"/>
    </row>
    <row r="28" spans="1:6">
      <c r="A28" s="40"/>
      <c r="B28" s="39"/>
      <c r="C28" s="39"/>
      <c r="D28" s="41"/>
      <c r="F28" s="25"/>
    </row>
    <row r="29" spans="1:6">
      <c r="A29" s="40"/>
      <c r="B29" s="53"/>
      <c r="C29" s="40"/>
      <c r="D29" s="40"/>
    </row>
    <row r="30" spans="1:6">
      <c r="A30" s="40"/>
      <c r="B30" s="38"/>
      <c r="C30" s="40"/>
      <c r="D30" s="40"/>
    </row>
    <row r="31" spans="1:6">
      <c r="A31" s="51"/>
      <c r="B31" s="51"/>
      <c r="C31" s="51"/>
      <c r="D31" s="51"/>
    </row>
    <row r="32" spans="1:6">
      <c r="A32" s="51"/>
      <c r="B32" s="51"/>
      <c r="C32" s="51"/>
      <c r="D32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B23" sqref="B23:C23"/>
    </sheetView>
  </sheetViews>
  <sheetFormatPr defaultRowHeight="15"/>
  <cols>
    <col min="1" max="1" width="6.28515625" customWidth="1"/>
    <col min="2" max="2" width="45.140625" customWidth="1"/>
    <col min="4" max="4" width="10.85546875" customWidth="1"/>
  </cols>
  <sheetData>
    <row r="1" spans="1:5" ht="21">
      <c r="A1" s="1"/>
      <c r="B1" s="59" t="s">
        <v>61</v>
      </c>
      <c r="C1" s="59"/>
      <c r="D1" s="59"/>
      <c r="E1" s="13"/>
    </row>
    <row r="2" spans="1:5">
      <c r="A2" s="1"/>
      <c r="B2" s="2" t="s">
        <v>4</v>
      </c>
      <c r="C2" s="1"/>
      <c r="D2" s="1"/>
      <c r="E2" s="1"/>
    </row>
    <row r="3" spans="1:5" ht="15.75">
      <c r="A3" s="1"/>
      <c r="B3" s="60" t="s">
        <v>33</v>
      </c>
      <c r="C3" s="58"/>
      <c r="D3" s="58"/>
      <c r="E3" s="1"/>
    </row>
    <row r="4" spans="1:5" ht="26.25">
      <c r="A4" s="14"/>
      <c r="B4" s="15" t="s">
        <v>0</v>
      </c>
      <c r="C4" s="15" t="s">
        <v>1</v>
      </c>
      <c r="D4" s="15" t="s">
        <v>29</v>
      </c>
      <c r="E4" s="1"/>
    </row>
    <row r="5" spans="1:5">
      <c r="A5" s="14"/>
      <c r="B5" s="19" t="s">
        <v>7</v>
      </c>
      <c r="C5" s="14"/>
      <c r="D5" s="14"/>
      <c r="E5" s="1"/>
    </row>
    <row r="6" spans="1:5">
      <c r="A6" s="38"/>
      <c r="B6" s="38" t="s">
        <v>68</v>
      </c>
      <c r="C6" s="38">
        <f>1223.93+1223.93</f>
        <v>2447.86</v>
      </c>
      <c r="D6" s="39"/>
      <c r="E6" s="20"/>
    </row>
    <row r="7" spans="1:5">
      <c r="A7" s="38"/>
      <c r="B7" s="38" t="s">
        <v>69</v>
      </c>
      <c r="C7" s="38">
        <v>3782.1</v>
      </c>
      <c r="D7" s="39"/>
      <c r="E7" s="20"/>
    </row>
    <row r="8" spans="1:5">
      <c r="A8" s="38"/>
      <c r="B8" s="39" t="s">
        <v>64</v>
      </c>
      <c r="C8" s="39">
        <f>SUM(C6:C7)</f>
        <v>6229.96</v>
      </c>
      <c r="D8" s="39">
        <f>C8</f>
        <v>6229.96</v>
      </c>
    </row>
    <row r="9" spans="1:5">
      <c r="A9" s="38"/>
      <c r="B9" s="39" t="s">
        <v>3</v>
      </c>
      <c r="C9" s="38"/>
      <c r="D9" s="39"/>
    </row>
    <row r="10" spans="1:5">
      <c r="A10" s="38">
        <v>1</v>
      </c>
      <c r="B10" s="38" t="s">
        <v>71</v>
      </c>
      <c r="C10" s="38">
        <v>1485.27</v>
      </c>
      <c r="D10" s="39"/>
    </row>
    <row r="11" spans="1:5" ht="30">
      <c r="A11" s="38">
        <v>2</v>
      </c>
      <c r="B11" s="38" t="s">
        <v>72</v>
      </c>
      <c r="C11" s="38">
        <v>1021.58</v>
      </c>
      <c r="D11" s="39"/>
    </row>
    <row r="12" spans="1:5">
      <c r="A12" s="38"/>
      <c r="B12" s="39" t="s">
        <v>73</v>
      </c>
      <c r="C12" s="39">
        <f>SUM(C10:C11)</f>
        <v>2506.85</v>
      </c>
      <c r="D12" s="39">
        <f>D8+C12</f>
        <v>8736.81</v>
      </c>
      <c r="E12" s="20"/>
    </row>
    <row r="13" spans="1:5">
      <c r="A13" s="38"/>
      <c r="B13" s="39" t="s">
        <v>11</v>
      </c>
      <c r="C13" s="39"/>
      <c r="D13" s="41"/>
      <c r="E13" s="20"/>
    </row>
    <row r="14" spans="1:5">
      <c r="A14" s="38">
        <v>1</v>
      </c>
      <c r="B14" s="38" t="s">
        <v>84</v>
      </c>
      <c r="C14" s="38">
        <v>2284</v>
      </c>
      <c r="D14" s="41">
        <v>11020.81</v>
      </c>
    </row>
    <row r="15" spans="1:5">
      <c r="A15" s="38"/>
      <c r="B15" s="39" t="s">
        <v>14</v>
      </c>
      <c r="C15" s="38"/>
      <c r="D15" s="39"/>
    </row>
    <row r="16" spans="1:5">
      <c r="A16" s="38">
        <v>1</v>
      </c>
      <c r="B16" s="38" t="s">
        <v>100</v>
      </c>
      <c r="C16" s="38">
        <v>1196.5</v>
      </c>
      <c r="D16" s="39"/>
    </row>
    <row r="17" spans="1:5">
      <c r="A17" s="14">
        <v>2</v>
      </c>
      <c r="B17" s="23" t="s">
        <v>101</v>
      </c>
      <c r="C17" s="14">
        <v>1196.5</v>
      </c>
      <c r="D17" s="39"/>
      <c r="E17" s="20"/>
    </row>
    <row r="18" spans="1:5">
      <c r="A18" s="14">
        <v>3</v>
      </c>
      <c r="B18" s="38" t="s">
        <v>102</v>
      </c>
      <c r="C18" s="38">
        <v>895.5</v>
      </c>
      <c r="D18" s="39"/>
    </row>
    <row r="19" spans="1:5">
      <c r="A19" s="38"/>
      <c r="B19" s="39" t="s">
        <v>103</v>
      </c>
      <c r="C19" s="39">
        <f>SUM(C16:C18)</f>
        <v>3288.5</v>
      </c>
      <c r="D19" s="39">
        <v>14309.31</v>
      </c>
    </row>
    <row r="20" spans="1:5">
      <c r="A20" s="38"/>
      <c r="B20" s="39" t="s">
        <v>15</v>
      </c>
      <c r="C20" s="38"/>
      <c r="D20" s="39"/>
    </row>
    <row r="21" spans="1:5">
      <c r="A21" s="38">
        <v>1</v>
      </c>
      <c r="B21" s="38" t="s">
        <v>109</v>
      </c>
      <c r="C21" s="38">
        <v>1224</v>
      </c>
      <c r="D21" s="39">
        <f>C21+D19</f>
        <v>15533.31</v>
      </c>
    </row>
    <row r="22" spans="1:5">
      <c r="A22" s="38"/>
      <c r="B22" s="39" t="s">
        <v>16</v>
      </c>
      <c r="C22" s="38"/>
      <c r="D22" s="39"/>
    </row>
    <row r="23" spans="1:5">
      <c r="A23" s="38">
        <v>1</v>
      </c>
      <c r="B23" s="38" t="s">
        <v>100</v>
      </c>
      <c r="C23" s="39">
        <v>1414.5</v>
      </c>
      <c r="D23" s="39">
        <f>C23+D21</f>
        <v>16947.809999999998</v>
      </c>
    </row>
    <row r="24" spans="1:5">
      <c r="A24" s="38"/>
      <c r="B24" s="39" t="s">
        <v>17</v>
      </c>
      <c r="C24" s="38"/>
      <c r="D24" s="39"/>
    </row>
    <row r="25" spans="1:5" ht="30">
      <c r="A25" s="38">
        <v>1</v>
      </c>
      <c r="B25" s="38" t="s">
        <v>113</v>
      </c>
      <c r="C25" s="38">
        <v>1713</v>
      </c>
      <c r="D25" s="39">
        <f>C25+D23</f>
        <v>18660.809999999998</v>
      </c>
    </row>
    <row r="26" spans="1:5">
      <c r="A26" s="38"/>
      <c r="B26" s="38"/>
      <c r="C26" s="38"/>
      <c r="D26" s="39"/>
    </row>
    <row r="27" spans="1:5">
      <c r="A27" s="38"/>
      <c r="B27" s="39"/>
      <c r="C27" s="38"/>
      <c r="D27" s="39"/>
    </row>
    <row r="28" spans="1:5">
      <c r="A28" s="38"/>
      <c r="B28" s="38"/>
      <c r="C28" s="38"/>
      <c r="D28" s="38"/>
    </row>
    <row r="29" spans="1:5">
      <c r="A29" s="38"/>
      <c r="B29" s="38"/>
      <c r="C29" s="38"/>
      <c r="D29" s="39"/>
    </row>
    <row r="30" spans="1:5">
      <c r="A30" s="40"/>
      <c r="B30" s="38"/>
      <c r="C30" s="40"/>
      <c r="D30" s="41"/>
    </row>
    <row r="31" spans="1:5">
      <c r="A31" s="38"/>
      <c r="B31" s="39"/>
      <c r="C31" s="38"/>
      <c r="D31" s="39"/>
    </row>
    <row r="32" spans="1:5">
      <c r="A32" s="39"/>
      <c r="B32" s="38"/>
      <c r="C32" s="38"/>
      <c r="D32" s="41"/>
    </row>
    <row r="33" spans="1:4">
      <c r="A33" s="55"/>
      <c r="B33" s="38"/>
      <c r="C33" s="38"/>
      <c r="D33" s="46"/>
    </row>
    <row r="34" spans="1:4">
      <c r="A34" s="40"/>
      <c r="B34" s="39"/>
      <c r="C34" s="40"/>
      <c r="D34" s="41"/>
    </row>
    <row r="35" spans="1:4">
      <c r="A35" s="47"/>
      <c r="B35" s="39"/>
      <c r="C35" s="40"/>
      <c r="D35" s="46"/>
    </row>
    <row r="36" spans="1:4">
      <c r="A36" s="40"/>
      <c r="B36" s="38"/>
      <c r="C36" s="40"/>
      <c r="D36" s="40"/>
    </row>
    <row r="37" spans="1:4">
      <c r="A37" s="40"/>
      <c r="B37" s="38"/>
      <c r="C37" s="38"/>
      <c r="D37" s="41"/>
    </row>
    <row r="38" spans="1:4">
      <c r="A38" s="40"/>
      <c r="B38" s="38"/>
      <c r="C38" s="38"/>
      <c r="D38" s="41"/>
    </row>
    <row r="39" spans="1:4">
      <c r="A39" s="45"/>
      <c r="B39" s="38"/>
      <c r="C39" s="40"/>
      <c r="D39" s="46"/>
    </row>
    <row r="40" spans="1:4">
      <c r="A40" s="23"/>
      <c r="B40" s="23"/>
      <c r="C40" s="23"/>
      <c r="D40" s="24"/>
    </row>
    <row r="41" spans="1:4">
      <c r="A41" s="23"/>
      <c r="B41" s="3"/>
      <c r="C41" s="23"/>
      <c r="D41" s="24"/>
    </row>
    <row r="42" spans="1:4">
      <c r="A42" s="21"/>
      <c r="B42" s="3"/>
      <c r="C42" s="21"/>
      <c r="D42" s="28"/>
    </row>
    <row r="43" spans="1:4">
      <c r="A43" s="21"/>
      <c r="B43" s="19"/>
      <c r="C43" s="19"/>
      <c r="D43" s="22"/>
    </row>
    <row r="44" spans="1:4">
      <c r="A44" s="21"/>
      <c r="B44" s="3"/>
      <c r="C44" s="21"/>
      <c r="D44" s="2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8"/>
  <sheetViews>
    <sheetView topLeftCell="A13" workbookViewId="0">
      <selection activeCell="B33" sqref="B33:C33"/>
    </sheetView>
  </sheetViews>
  <sheetFormatPr defaultRowHeight="15"/>
  <cols>
    <col min="1" max="1" width="3.85546875" customWidth="1"/>
    <col min="2" max="2" width="47.7109375" customWidth="1"/>
    <col min="3" max="3" width="10.140625" customWidth="1"/>
    <col min="4" max="4" width="13.42578125" customWidth="1"/>
  </cols>
  <sheetData>
    <row r="1" spans="1:8" ht="21">
      <c r="A1" s="1"/>
      <c r="B1" s="59" t="s">
        <v>61</v>
      </c>
      <c r="C1" s="59"/>
      <c r="D1" s="59"/>
      <c r="E1" s="13"/>
      <c r="F1" s="13"/>
      <c r="G1" s="13"/>
      <c r="H1" s="13"/>
    </row>
    <row r="2" spans="1:8" ht="15.75">
      <c r="A2" s="1"/>
      <c r="B2" s="4" t="s">
        <v>5</v>
      </c>
      <c r="C2" s="1"/>
      <c r="D2" s="1"/>
      <c r="E2" s="1"/>
      <c r="F2" s="1"/>
      <c r="G2" s="1"/>
      <c r="H2" s="1"/>
    </row>
    <row r="3" spans="1:8" ht="21" customHeight="1">
      <c r="A3" s="1"/>
      <c r="B3" s="60" t="s">
        <v>48</v>
      </c>
      <c r="C3" s="61"/>
      <c r="D3" s="61"/>
      <c r="E3" s="1"/>
      <c r="F3" s="1"/>
      <c r="G3" s="1"/>
      <c r="H3" s="1"/>
    </row>
    <row r="4" spans="1:8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>
      <c r="A5" s="14"/>
      <c r="B5" s="19" t="s">
        <v>2</v>
      </c>
      <c r="C5" s="14"/>
      <c r="D5" s="14"/>
      <c r="E5" s="1"/>
      <c r="F5" s="1"/>
      <c r="G5" s="1"/>
      <c r="H5" s="1"/>
    </row>
    <row r="6" spans="1:8">
      <c r="A6" s="38">
        <v>1</v>
      </c>
      <c r="B6" s="38" t="s">
        <v>62</v>
      </c>
      <c r="C6" s="38">
        <v>12704.75</v>
      </c>
      <c r="D6" s="38">
        <f>C6</f>
        <v>12704.75</v>
      </c>
    </row>
    <row r="7" spans="1:8">
      <c r="A7" s="38"/>
      <c r="B7" s="39" t="s">
        <v>7</v>
      </c>
      <c r="C7" s="38"/>
      <c r="D7" s="38"/>
    </row>
    <row r="8" spans="1:8">
      <c r="A8" s="38"/>
      <c r="B8" s="38" t="s">
        <v>62</v>
      </c>
      <c r="C8" s="38">
        <v>7423</v>
      </c>
      <c r="D8" s="38"/>
    </row>
    <row r="9" spans="1:8" s="20" customFormat="1" ht="30">
      <c r="A9" s="38"/>
      <c r="B9" s="38" t="s">
        <v>63</v>
      </c>
      <c r="C9" s="38">
        <f>1695.41+482.25</f>
        <v>2177.66</v>
      </c>
      <c r="D9" s="39"/>
    </row>
    <row r="10" spans="1:8" s="20" customFormat="1">
      <c r="A10" s="38"/>
      <c r="B10" s="39" t="s">
        <v>64</v>
      </c>
      <c r="C10" s="39">
        <f>SUM(C8:C9)</f>
        <v>9600.66</v>
      </c>
      <c r="D10" s="39">
        <f>D6+C10</f>
        <v>22305.41</v>
      </c>
    </row>
    <row r="11" spans="1:8">
      <c r="A11" s="38"/>
      <c r="B11" s="39" t="s">
        <v>3</v>
      </c>
      <c r="C11" s="38"/>
      <c r="D11" s="38"/>
      <c r="F11" t="s">
        <v>31</v>
      </c>
    </row>
    <row r="12" spans="1:8" s="20" customFormat="1">
      <c r="A12" s="38"/>
      <c r="B12" s="38" t="s">
        <v>62</v>
      </c>
      <c r="C12" s="38">
        <v>3711.5</v>
      </c>
      <c r="D12" s="39">
        <f>D10+C12</f>
        <v>26016.91</v>
      </c>
    </row>
    <row r="13" spans="1:8">
      <c r="A13" s="38"/>
      <c r="B13" s="39" t="s">
        <v>77</v>
      </c>
      <c r="C13" s="38"/>
      <c r="D13" s="39"/>
    </row>
    <row r="14" spans="1:8">
      <c r="A14" s="38">
        <v>1</v>
      </c>
      <c r="B14" s="38" t="s">
        <v>80</v>
      </c>
      <c r="C14" s="38">
        <v>2369.62</v>
      </c>
      <c r="D14" s="39"/>
    </row>
    <row r="15" spans="1:8">
      <c r="A15" s="38">
        <v>2</v>
      </c>
      <c r="B15" s="38" t="s">
        <v>78</v>
      </c>
      <c r="C15" s="38">
        <v>7475.75</v>
      </c>
      <c r="D15" s="39"/>
    </row>
    <row r="16" spans="1:8">
      <c r="A16" s="38">
        <v>3</v>
      </c>
      <c r="B16" s="38" t="s">
        <v>78</v>
      </c>
      <c r="C16" s="38">
        <v>6780</v>
      </c>
      <c r="D16" s="39"/>
    </row>
    <row r="17" spans="1:4">
      <c r="A17" s="38">
        <v>4</v>
      </c>
      <c r="B17" s="38" t="s">
        <v>79</v>
      </c>
      <c r="C17" s="38">
        <v>5475.12</v>
      </c>
      <c r="D17" s="39"/>
    </row>
    <row r="18" spans="1:4">
      <c r="A18" s="38">
        <v>5</v>
      </c>
      <c r="B18" s="38" t="s">
        <v>78</v>
      </c>
      <c r="C18" s="38">
        <v>7428.25</v>
      </c>
      <c r="D18" s="39"/>
    </row>
    <row r="19" spans="1:4">
      <c r="A19" s="38"/>
      <c r="B19" s="39" t="s">
        <v>76</v>
      </c>
      <c r="C19" s="39">
        <f>SUM(C14:C18)</f>
        <v>29528.739999999998</v>
      </c>
      <c r="D19" s="39">
        <v>55545.65</v>
      </c>
    </row>
    <row r="20" spans="1:4">
      <c r="A20" s="38"/>
      <c r="B20" s="39" t="s">
        <v>10</v>
      </c>
      <c r="C20" s="38"/>
      <c r="D20" s="39"/>
    </row>
    <row r="21" spans="1:4">
      <c r="A21" s="38">
        <v>1</v>
      </c>
      <c r="B21" s="38" t="s">
        <v>83</v>
      </c>
      <c r="C21" s="38">
        <v>5648.95</v>
      </c>
      <c r="D21" s="39"/>
    </row>
    <row r="22" spans="1:4">
      <c r="A22" s="38"/>
      <c r="B22" s="39" t="s">
        <v>82</v>
      </c>
      <c r="C22" s="39">
        <v>5648.95</v>
      </c>
      <c r="D22" s="39">
        <v>61194.6</v>
      </c>
    </row>
    <row r="23" spans="1:4">
      <c r="A23" s="38"/>
      <c r="B23" s="39" t="s">
        <v>11</v>
      </c>
      <c r="C23" s="38"/>
      <c r="D23" s="39"/>
    </row>
    <row r="24" spans="1:4">
      <c r="A24" s="38">
        <v>1</v>
      </c>
      <c r="B24" s="38" t="s">
        <v>85</v>
      </c>
      <c r="C24" s="38">
        <v>656.44</v>
      </c>
      <c r="D24" s="39"/>
    </row>
    <row r="25" spans="1:4">
      <c r="A25" s="38">
        <v>2</v>
      </c>
      <c r="B25" s="38" t="s">
        <v>86</v>
      </c>
      <c r="C25" s="38">
        <v>96</v>
      </c>
      <c r="D25" s="39"/>
    </row>
    <row r="26" spans="1:4">
      <c r="A26" s="38">
        <v>3</v>
      </c>
      <c r="B26" s="38" t="s">
        <v>87</v>
      </c>
      <c r="C26" s="38">
        <v>105</v>
      </c>
      <c r="D26" s="39"/>
    </row>
    <row r="27" spans="1:4">
      <c r="A27" s="38"/>
      <c r="B27" s="39" t="s">
        <v>88</v>
      </c>
      <c r="C27" s="39">
        <f>SUM(C24:C26)</f>
        <v>857.44</v>
      </c>
      <c r="D27" s="39">
        <v>62052.04</v>
      </c>
    </row>
    <row r="28" spans="1:4">
      <c r="A28" s="38"/>
      <c r="B28" s="39" t="s">
        <v>13</v>
      </c>
      <c r="C28" s="38"/>
      <c r="D28" s="39"/>
    </row>
    <row r="29" spans="1:4">
      <c r="A29" s="38">
        <v>1</v>
      </c>
      <c r="B29" s="38" t="s">
        <v>98</v>
      </c>
      <c r="C29" s="38">
        <v>3200</v>
      </c>
      <c r="D29" s="39">
        <v>65252.04</v>
      </c>
    </row>
    <row r="30" spans="1:4">
      <c r="A30" s="38"/>
      <c r="B30" s="39" t="s">
        <v>15</v>
      </c>
      <c r="C30" s="38"/>
      <c r="D30" s="38"/>
    </row>
    <row r="31" spans="1:4">
      <c r="A31" s="38">
        <v>1</v>
      </c>
      <c r="B31" s="38" t="s">
        <v>110</v>
      </c>
      <c r="C31" s="38">
        <v>150</v>
      </c>
      <c r="D31" s="39">
        <f>C31+D29</f>
        <v>65402.04</v>
      </c>
    </row>
    <row r="32" spans="1:4">
      <c r="A32" s="38"/>
      <c r="B32" s="39" t="s">
        <v>16</v>
      </c>
      <c r="C32" s="38"/>
      <c r="D32" s="38"/>
    </row>
    <row r="33" spans="1:4">
      <c r="A33" s="38">
        <v>1</v>
      </c>
      <c r="B33" s="38" t="s">
        <v>62</v>
      </c>
      <c r="C33" s="39">
        <v>2656.5</v>
      </c>
      <c r="D33" s="39">
        <f>C33+D31</f>
        <v>68058.540000000008</v>
      </c>
    </row>
    <row r="34" spans="1:4">
      <c r="A34" s="38"/>
      <c r="B34" s="39" t="s">
        <v>17</v>
      </c>
      <c r="C34" s="38"/>
      <c r="D34" s="39"/>
    </row>
    <row r="35" spans="1:4" ht="30">
      <c r="A35" s="38">
        <v>1</v>
      </c>
      <c r="B35" s="38" t="s">
        <v>114</v>
      </c>
      <c r="C35" s="38">
        <v>1805.4</v>
      </c>
      <c r="D35" s="39"/>
    </row>
    <row r="36" spans="1:4">
      <c r="A36" s="38">
        <v>2</v>
      </c>
      <c r="B36" s="38" t="s">
        <v>115</v>
      </c>
      <c r="C36" s="38">
        <v>1350</v>
      </c>
      <c r="D36" s="39"/>
    </row>
    <row r="37" spans="1:4">
      <c r="A37" s="38">
        <v>3</v>
      </c>
      <c r="B37" s="38" t="s">
        <v>116</v>
      </c>
      <c r="C37" s="38">
        <v>900</v>
      </c>
      <c r="D37" s="39"/>
    </row>
    <row r="38" spans="1:4">
      <c r="A38" s="38">
        <v>4</v>
      </c>
      <c r="B38" s="38" t="s">
        <v>116</v>
      </c>
      <c r="C38" s="38">
        <v>1800</v>
      </c>
      <c r="D38" s="39"/>
    </row>
    <row r="39" spans="1:4">
      <c r="A39" s="38"/>
      <c r="B39" s="39" t="s">
        <v>117</v>
      </c>
      <c r="C39" s="39">
        <f>SUM(C35:C38)</f>
        <v>5855.4</v>
      </c>
      <c r="D39" s="39">
        <f>C39+D33</f>
        <v>73913.94</v>
      </c>
    </row>
    <row r="40" spans="1:4">
      <c r="A40" s="38"/>
      <c r="B40" s="39"/>
      <c r="C40" s="38"/>
      <c r="D40" s="39"/>
    </row>
    <row r="41" spans="1:4">
      <c r="A41" s="38"/>
      <c r="B41" s="38"/>
      <c r="C41" s="38"/>
      <c r="D41" s="39"/>
    </row>
    <row r="42" spans="1:4">
      <c r="A42" s="38"/>
      <c r="B42" s="38"/>
      <c r="C42" s="38"/>
      <c r="D42" s="39"/>
    </row>
    <row r="43" spans="1:4">
      <c r="A43" s="38"/>
      <c r="B43" s="38"/>
      <c r="C43" s="38"/>
      <c r="D43" s="39"/>
    </row>
    <row r="44" spans="1:4">
      <c r="A44" s="38"/>
      <c r="B44" s="38"/>
      <c r="C44" s="38"/>
      <c r="D44" s="39"/>
    </row>
    <row r="45" spans="1:4">
      <c r="A45" s="38"/>
      <c r="B45" s="38"/>
      <c r="C45" s="38"/>
      <c r="D45" s="39"/>
    </row>
    <row r="46" spans="1:4">
      <c r="A46" s="38"/>
      <c r="B46" s="38"/>
      <c r="C46" s="38"/>
      <c r="D46" s="39"/>
    </row>
    <row r="47" spans="1:4">
      <c r="A47" s="38"/>
      <c r="B47" s="39"/>
      <c r="C47" s="38"/>
      <c r="D47" s="39"/>
    </row>
    <row r="48" spans="1:4">
      <c r="A48" s="40"/>
      <c r="B48" s="44"/>
      <c r="C48" s="41"/>
      <c r="D48" s="4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D9" sqref="D9"/>
    </sheetView>
  </sheetViews>
  <sheetFormatPr defaultRowHeight="15"/>
  <cols>
    <col min="1" max="1" width="4.140625" customWidth="1"/>
    <col min="2" max="2" width="50.140625" customWidth="1"/>
    <col min="4" max="4" width="14" customWidth="1"/>
  </cols>
  <sheetData>
    <row r="1" spans="1:8" ht="21">
      <c r="A1" s="1"/>
      <c r="B1" s="62" t="s">
        <v>61</v>
      </c>
      <c r="C1" s="62"/>
      <c r="D1" s="62"/>
      <c r="E1" s="13"/>
      <c r="F1" s="13"/>
      <c r="G1" s="13"/>
      <c r="H1" s="13"/>
    </row>
    <row r="2" spans="1:8" ht="15.75">
      <c r="A2" s="1"/>
      <c r="B2" s="4" t="s">
        <v>5</v>
      </c>
      <c r="C2" s="1"/>
      <c r="D2" s="1"/>
      <c r="E2" s="1"/>
      <c r="F2" s="1"/>
      <c r="G2" s="1"/>
      <c r="H2" s="1"/>
    </row>
    <row r="3" spans="1:8">
      <c r="A3" s="1"/>
      <c r="B3" s="60" t="s">
        <v>8</v>
      </c>
      <c r="C3" s="61"/>
      <c r="D3" s="61"/>
      <c r="E3" s="1"/>
      <c r="F3" s="1"/>
      <c r="G3" s="1"/>
      <c r="H3" s="1"/>
    </row>
    <row r="4" spans="1:8">
      <c r="A4" s="23"/>
      <c r="B4" s="27" t="s">
        <v>0</v>
      </c>
      <c r="C4" s="27" t="s">
        <v>1</v>
      </c>
      <c r="D4" s="27" t="s">
        <v>29</v>
      </c>
      <c r="E4" s="1"/>
      <c r="F4" s="1"/>
      <c r="G4" s="1"/>
      <c r="H4" s="1"/>
    </row>
    <row r="5" spans="1:8">
      <c r="A5" s="39"/>
      <c r="B5" s="39" t="s">
        <v>13</v>
      </c>
      <c r="C5" s="39"/>
      <c r="D5" s="39"/>
      <c r="E5" s="1"/>
      <c r="F5" s="1"/>
      <c r="G5" s="1"/>
      <c r="H5" s="1"/>
    </row>
    <row r="6" spans="1:8" s="20" customFormat="1">
      <c r="A6" s="39">
        <v>1</v>
      </c>
      <c r="B6" s="38" t="s">
        <v>95</v>
      </c>
      <c r="C6" s="38">
        <v>10386</v>
      </c>
      <c r="D6" s="39"/>
    </row>
    <row r="7" spans="1:8">
      <c r="A7" s="40">
        <v>2</v>
      </c>
      <c r="B7" s="40" t="s">
        <v>96</v>
      </c>
      <c r="C7" s="40">
        <v>3216.05</v>
      </c>
      <c r="D7" s="41"/>
    </row>
    <row r="8" spans="1:8" s="20" customFormat="1">
      <c r="A8" s="40"/>
      <c r="B8" s="41" t="s">
        <v>97</v>
      </c>
      <c r="C8" s="41">
        <f>SUM(C6:C7)</f>
        <v>13602.05</v>
      </c>
      <c r="D8" s="41">
        <v>13602.1</v>
      </c>
    </row>
    <row r="9" spans="1:8">
      <c r="A9" s="40"/>
      <c r="B9" s="41"/>
      <c r="C9" s="40"/>
      <c r="D9" s="41"/>
    </row>
    <row r="10" spans="1:8">
      <c r="A10" s="40"/>
      <c r="B10" s="42"/>
      <c r="C10" s="42"/>
      <c r="D10" s="41"/>
    </row>
    <row r="11" spans="1:8">
      <c r="A11" s="38"/>
      <c r="B11" s="38"/>
      <c r="C11" s="40"/>
      <c r="D11" s="41"/>
    </row>
    <row r="12" spans="1:8">
      <c r="A12" s="38"/>
      <c r="B12" s="38"/>
      <c r="C12" s="40"/>
      <c r="D12" s="41"/>
    </row>
    <row r="13" spans="1:8">
      <c r="A13" s="39"/>
      <c r="B13" s="39"/>
      <c r="C13" s="39"/>
      <c r="D13" s="39"/>
    </row>
    <row r="14" spans="1:8">
      <c r="A14" s="38"/>
      <c r="B14" s="38"/>
      <c r="C14" s="38"/>
      <c r="D14" s="38"/>
    </row>
    <row r="15" spans="1:8">
      <c r="A15" s="38"/>
      <c r="B15" s="39"/>
      <c r="C15" s="39"/>
      <c r="D15" s="39"/>
    </row>
    <row r="16" spans="1:8">
      <c r="A16" s="38"/>
      <c r="B16" s="39"/>
      <c r="C16" s="40"/>
      <c r="D16" s="40"/>
    </row>
    <row r="17" spans="1:4">
      <c r="A17" s="38"/>
      <c r="B17" s="38"/>
      <c r="C17" s="43"/>
      <c r="D17" s="41"/>
    </row>
    <row r="18" spans="1:4">
      <c r="A18" s="38"/>
      <c r="B18" s="38"/>
      <c r="C18" s="40"/>
      <c r="D18" s="40"/>
    </row>
    <row r="19" spans="1:4">
      <c r="A19" s="38"/>
      <c r="B19" s="39"/>
      <c r="C19" s="41"/>
      <c r="D19" s="41"/>
    </row>
    <row r="20" spans="1:4">
      <c r="A20" s="38"/>
      <c r="B20" s="39"/>
      <c r="C20" s="40"/>
      <c r="D20" s="40"/>
    </row>
    <row r="21" spans="1:4">
      <c r="A21" s="51"/>
      <c r="B21" s="51"/>
      <c r="C21" s="51"/>
      <c r="D21" s="51"/>
    </row>
    <row r="22" spans="1:4">
      <c r="A22" s="51"/>
      <c r="B22" s="51"/>
      <c r="C22" s="51"/>
      <c r="D22" s="51"/>
    </row>
    <row r="23" spans="1:4">
      <c r="A23" s="51"/>
      <c r="B23" s="51"/>
      <c r="C23" s="51"/>
      <c r="D23" s="51"/>
    </row>
    <row r="24" spans="1:4">
      <c r="A24" s="51"/>
      <c r="B24" s="51"/>
      <c r="C24" s="51"/>
      <c r="D24" s="51"/>
    </row>
    <row r="25" spans="1:4">
      <c r="A25" s="51"/>
      <c r="B25" s="51"/>
      <c r="C25" s="51"/>
      <c r="D25" s="51"/>
    </row>
    <row r="26" spans="1:4">
      <c r="A26" s="51"/>
      <c r="B26" s="51"/>
      <c r="C26" s="51"/>
      <c r="D26" s="51"/>
    </row>
    <row r="27" spans="1:4">
      <c r="A27" s="51"/>
      <c r="B27" s="51"/>
      <c r="C27" s="51"/>
      <c r="D27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B6" sqref="B6:C7"/>
    </sheetView>
  </sheetViews>
  <sheetFormatPr defaultRowHeight="15"/>
  <cols>
    <col min="1" max="1" width="6.7109375" customWidth="1"/>
    <col min="2" max="2" width="46.140625" customWidth="1"/>
  </cols>
  <sheetData>
    <row r="1" spans="1:5" ht="21">
      <c r="A1" s="1"/>
      <c r="B1" s="62" t="s">
        <v>61</v>
      </c>
      <c r="C1" s="62"/>
      <c r="D1" s="62"/>
      <c r="E1" s="13"/>
    </row>
    <row r="2" spans="1:5">
      <c r="A2" s="1"/>
      <c r="B2" s="2" t="s">
        <v>4</v>
      </c>
      <c r="C2" s="1"/>
      <c r="D2" s="1"/>
      <c r="E2" s="1"/>
    </row>
    <row r="3" spans="1:5" ht="15.75">
      <c r="A3" s="1"/>
      <c r="B3" s="58" t="s">
        <v>49</v>
      </c>
      <c r="C3" s="58"/>
      <c r="D3" s="58"/>
      <c r="E3" s="1"/>
    </row>
    <row r="4" spans="1:5" ht="26.25">
      <c r="A4" s="14"/>
      <c r="B4" s="15" t="s">
        <v>0</v>
      </c>
      <c r="C4" s="15" t="s">
        <v>1</v>
      </c>
      <c r="D4" s="15" t="s">
        <v>29</v>
      </c>
      <c r="E4" s="1"/>
    </row>
    <row r="5" spans="1:5">
      <c r="A5" s="38"/>
      <c r="B5" s="39" t="s">
        <v>14</v>
      </c>
      <c r="C5" s="38"/>
      <c r="D5" s="38"/>
      <c r="E5" s="1"/>
    </row>
    <row r="6" spans="1:5">
      <c r="A6" s="38">
        <v>1</v>
      </c>
      <c r="B6" s="38" t="s">
        <v>104</v>
      </c>
      <c r="C6" s="38">
        <v>684</v>
      </c>
      <c r="D6" s="38"/>
      <c r="E6" s="1"/>
    </row>
    <row r="7" spans="1:5">
      <c r="A7" s="38">
        <v>2</v>
      </c>
      <c r="B7" s="38" t="s">
        <v>105</v>
      </c>
      <c r="C7" s="38">
        <v>3000</v>
      </c>
      <c r="D7" s="38"/>
    </row>
    <row r="8" spans="1:5">
      <c r="A8" s="39"/>
      <c r="B8" s="39" t="s">
        <v>103</v>
      </c>
      <c r="C8" s="39">
        <f>SUM(C6:C7)</f>
        <v>3684</v>
      </c>
      <c r="D8" s="39"/>
      <c r="E8" s="20"/>
    </row>
    <row r="9" spans="1:5">
      <c r="A9" s="39"/>
      <c r="B9" s="39"/>
      <c r="C9" s="39"/>
      <c r="D9" s="39"/>
      <c r="E9" s="20"/>
    </row>
    <row r="10" spans="1:5">
      <c r="A10" s="38"/>
      <c r="B10" s="38"/>
      <c r="C10" s="38"/>
      <c r="D10" s="38"/>
    </row>
    <row r="11" spans="1:5">
      <c r="A11" s="38"/>
      <c r="B11" s="38"/>
      <c r="C11" s="38"/>
      <c r="D11" s="38"/>
    </row>
    <row r="12" spans="1:5">
      <c r="A12" s="38"/>
      <c r="B12" s="38"/>
      <c r="C12" s="38"/>
      <c r="D12" s="39"/>
      <c r="E12" s="20"/>
    </row>
    <row r="13" spans="1:5">
      <c r="A13" s="38"/>
      <c r="B13" s="38"/>
      <c r="C13" s="38"/>
      <c r="D13" s="39"/>
      <c r="E13" s="20"/>
    </row>
    <row r="14" spans="1:5">
      <c r="A14" s="38"/>
      <c r="B14" s="39"/>
      <c r="C14" s="39"/>
      <c r="D14" s="39"/>
    </row>
    <row r="15" spans="1:5">
      <c r="A15" s="38"/>
      <c r="B15" s="39"/>
      <c r="C15" s="38"/>
      <c r="D15" s="38"/>
    </row>
    <row r="16" spans="1:5">
      <c r="A16" s="39"/>
      <c r="B16" s="38"/>
      <c r="C16" s="38"/>
      <c r="D16" s="39"/>
      <c r="E16" s="20"/>
    </row>
    <row r="17" spans="1:4">
      <c r="A17" s="38"/>
      <c r="B17" s="38"/>
      <c r="C17" s="38"/>
      <c r="D17" s="38"/>
    </row>
    <row r="18" spans="1:4">
      <c r="A18" s="38"/>
      <c r="B18" s="38"/>
      <c r="C18" s="38"/>
      <c r="D18" s="39"/>
    </row>
    <row r="19" spans="1:4">
      <c r="A19" s="38"/>
      <c r="B19" s="39"/>
      <c r="C19" s="39"/>
      <c r="D19" s="39"/>
    </row>
    <row r="20" spans="1:4">
      <c r="A20" s="38"/>
      <c r="B20" s="39"/>
      <c r="C20" s="38"/>
      <c r="D20" s="38"/>
    </row>
    <row r="21" spans="1:4">
      <c r="A21" s="38"/>
      <c r="B21" s="54"/>
      <c r="C21" s="38"/>
      <c r="D21" s="39"/>
    </row>
    <row r="22" spans="1:4">
      <c r="A22" s="39"/>
      <c r="B22" s="38"/>
      <c r="C22" s="38"/>
      <c r="D22" s="39"/>
    </row>
    <row r="23" spans="1:4">
      <c r="A23" s="38"/>
      <c r="B23" s="38"/>
      <c r="C23" s="38"/>
      <c r="D23" s="38"/>
    </row>
    <row r="24" spans="1:4">
      <c r="A24" s="38"/>
      <c r="B24" s="38"/>
      <c r="C24" s="38"/>
      <c r="D24" s="38"/>
    </row>
    <row r="25" spans="1:4">
      <c r="A25" s="38"/>
      <c r="B25" s="38"/>
      <c r="C25" s="48"/>
      <c r="D25" s="38"/>
    </row>
    <row r="26" spans="1:4">
      <c r="A26" s="49"/>
      <c r="B26" s="39"/>
      <c r="C26" s="50"/>
      <c r="D26" s="39"/>
    </row>
    <row r="27" spans="1:4">
      <c r="A27" s="38"/>
      <c r="B27" s="39"/>
      <c r="C27" s="38"/>
      <c r="D27" s="38"/>
    </row>
    <row r="28" spans="1:4">
      <c r="A28" s="38"/>
      <c r="B28" s="38"/>
      <c r="C28" s="38"/>
      <c r="D28" s="39"/>
    </row>
    <row r="29" spans="1:4">
      <c r="A29" s="40"/>
      <c r="B29" s="38"/>
      <c r="C29" s="40"/>
      <c r="D29" s="40"/>
    </row>
    <row r="30" spans="1:4">
      <c r="A30" s="38"/>
      <c r="B30" s="39"/>
      <c r="C30" s="39"/>
      <c r="D30" s="41"/>
    </row>
    <row r="31" spans="1:4">
      <c r="A31" s="51"/>
      <c r="B31" s="51"/>
      <c r="C31" s="51"/>
      <c r="D31" s="51"/>
    </row>
    <row r="32" spans="1:4">
      <c r="A32" s="51"/>
      <c r="B32" s="51"/>
      <c r="C32" s="51"/>
      <c r="D32" s="51"/>
    </row>
    <row r="33" spans="1:4">
      <c r="A33" s="51"/>
      <c r="B33" s="51"/>
      <c r="C33" s="51"/>
      <c r="D33" s="51"/>
    </row>
    <row r="34" spans="1:4">
      <c r="A34" s="51"/>
      <c r="B34" s="51"/>
      <c r="C34" s="51"/>
      <c r="D34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8" sqref="B8:C8"/>
    </sheetView>
  </sheetViews>
  <sheetFormatPr defaultRowHeight="15"/>
  <cols>
    <col min="1" max="1" width="3.85546875" customWidth="1"/>
    <col min="2" max="2" width="49.42578125" customWidth="1"/>
    <col min="4" max="4" width="12.28515625" customWidth="1"/>
  </cols>
  <sheetData>
    <row r="1" spans="1:8" ht="21">
      <c r="A1" s="1"/>
      <c r="B1" s="62" t="s">
        <v>61</v>
      </c>
      <c r="C1" s="62"/>
      <c r="D1" s="62"/>
      <c r="E1" s="13"/>
      <c r="F1" s="13"/>
      <c r="G1" s="13"/>
      <c r="H1" s="13"/>
    </row>
    <row r="2" spans="1:8" ht="15.75">
      <c r="A2" s="1"/>
      <c r="B2" s="4" t="s">
        <v>5</v>
      </c>
      <c r="C2" s="1"/>
      <c r="D2" s="1"/>
      <c r="E2" s="1"/>
      <c r="F2" s="1"/>
      <c r="G2" s="1"/>
      <c r="H2" s="1"/>
    </row>
    <row r="3" spans="1:8">
      <c r="A3" s="1"/>
      <c r="B3" s="60" t="s">
        <v>50</v>
      </c>
      <c r="C3" s="61"/>
      <c r="D3" s="61"/>
      <c r="E3" s="1"/>
      <c r="F3" s="1"/>
      <c r="G3" s="1"/>
      <c r="H3" s="1"/>
    </row>
    <row r="4" spans="1:8" ht="30">
      <c r="A4" s="14"/>
      <c r="B4" s="27" t="s">
        <v>0</v>
      </c>
      <c r="C4" s="27" t="s">
        <v>1</v>
      </c>
      <c r="D4" s="27" t="s">
        <v>29</v>
      </c>
      <c r="E4" s="1"/>
      <c r="F4" s="1"/>
      <c r="G4" s="1"/>
      <c r="H4" s="1"/>
    </row>
    <row r="5" spans="1:8">
      <c r="A5" s="38"/>
      <c r="B5" s="39" t="s">
        <v>11</v>
      </c>
      <c r="C5" s="38"/>
      <c r="D5" s="19"/>
      <c r="E5" s="1"/>
      <c r="F5" s="1"/>
      <c r="G5" s="1"/>
      <c r="H5" s="1"/>
    </row>
    <row r="6" spans="1:8">
      <c r="A6" s="38">
        <v>1</v>
      </c>
      <c r="B6" s="38" t="s">
        <v>89</v>
      </c>
      <c r="C6" s="38">
        <v>10033.48</v>
      </c>
      <c r="D6" s="19">
        <v>10033.48</v>
      </c>
    </row>
    <row r="7" spans="1:8" s="20" customFormat="1">
      <c r="A7" s="24"/>
      <c r="B7" s="39" t="s">
        <v>16</v>
      </c>
      <c r="C7" s="38"/>
      <c r="D7" s="22"/>
    </row>
    <row r="8" spans="1:8">
      <c r="A8" s="22">
        <v>1</v>
      </c>
      <c r="B8" s="40" t="s">
        <v>111</v>
      </c>
      <c r="C8" s="41">
        <v>27958.6</v>
      </c>
      <c r="D8" s="41">
        <f>C8+D6</f>
        <v>37992.080000000002</v>
      </c>
    </row>
    <row r="9" spans="1:8">
      <c r="A9" s="22"/>
      <c r="B9" s="41"/>
      <c r="C9" s="41"/>
      <c r="D9" s="41"/>
    </row>
    <row r="10" spans="1:8">
      <c r="A10" s="22"/>
      <c r="B10" s="41"/>
      <c r="C10" s="41"/>
      <c r="D10" s="41"/>
    </row>
    <row r="11" spans="1:8">
      <c r="A11" s="22"/>
      <c r="B11" s="41"/>
      <c r="C11" s="41"/>
      <c r="D11" s="41"/>
    </row>
    <row r="12" spans="1:8">
      <c r="A12" s="22"/>
      <c r="B12" s="41"/>
      <c r="C12" s="41"/>
      <c r="D12" s="41"/>
    </row>
    <row r="13" spans="1:8">
      <c r="A13" s="24"/>
      <c r="B13" s="40"/>
      <c r="C13" s="40"/>
      <c r="D13" s="41"/>
    </row>
    <row r="14" spans="1:8">
      <c r="A14" s="24"/>
      <c r="B14" s="41"/>
      <c r="C14" s="40"/>
      <c r="D14" s="41"/>
    </row>
    <row r="15" spans="1:8">
      <c r="A15" s="24"/>
      <c r="B15" s="40"/>
      <c r="C15" s="40"/>
      <c r="D15" s="41"/>
    </row>
    <row r="16" spans="1:8">
      <c r="A16" s="24"/>
      <c r="B16" s="41"/>
      <c r="C16" s="40"/>
      <c r="D16" s="41"/>
    </row>
    <row r="17" spans="1:4">
      <c r="A17" s="24"/>
      <c r="B17" s="40"/>
      <c r="C17" s="40"/>
      <c r="D17" s="41"/>
    </row>
    <row r="18" spans="1:4">
      <c r="A18" s="24"/>
      <c r="B18" s="40"/>
      <c r="C18" s="40"/>
      <c r="D18" s="41"/>
    </row>
    <row r="19" spans="1:4">
      <c r="A19" s="21"/>
      <c r="B19" s="40"/>
      <c r="C19" s="40"/>
      <c r="D19" s="41"/>
    </row>
    <row r="20" spans="1:4">
      <c r="A20" s="21"/>
      <c r="B20" s="44"/>
      <c r="C20" s="41"/>
      <c r="D20" s="41"/>
    </row>
    <row r="21" spans="1:4">
      <c r="A21" s="21"/>
      <c r="B21" s="42"/>
      <c r="C21" s="40"/>
      <c r="D21" s="40"/>
    </row>
    <row r="22" spans="1:4">
      <c r="A22" s="21"/>
      <c r="B22" s="41"/>
      <c r="C22" s="41"/>
      <c r="D22" s="41"/>
    </row>
    <row r="23" spans="1:4">
      <c r="B23" s="51"/>
      <c r="C23" s="51"/>
      <c r="D23" s="51"/>
    </row>
    <row r="24" spans="1:4">
      <c r="B24" s="51"/>
      <c r="C24" s="51"/>
      <c r="D24" s="51"/>
    </row>
    <row r="25" spans="1:4">
      <c r="B25" s="51"/>
      <c r="C25" s="51"/>
      <c r="D25" s="51"/>
    </row>
    <row r="26" spans="1:4">
      <c r="B26" s="51"/>
      <c r="C26" s="51"/>
      <c r="D26" s="51"/>
    </row>
    <row r="27" spans="1:4">
      <c r="B27" s="51"/>
      <c r="C27" s="51"/>
      <c r="D27" s="51"/>
    </row>
    <row r="28" spans="1:4">
      <c r="B28" s="51"/>
      <c r="C28" s="51"/>
      <c r="D28" s="51"/>
    </row>
    <row r="29" spans="1:4">
      <c r="B29" s="51"/>
      <c r="C29" s="51"/>
      <c r="D29" s="51"/>
    </row>
    <row r="30" spans="1:4">
      <c r="B30" s="51"/>
      <c r="C30" s="51"/>
      <c r="D30" s="51"/>
    </row>
    <row r="31" spans="1:4">
      <c r="B31" s="51"/>
      <c r="C31" s="51"/>
      <c r="D31" s="5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7"/>
  <sheetViews>
    <sheetView tabSelected="1" workbookViewId="0">
      <selection activeCell="M23" sqref="M23"/>
    </sheetView>
  </sheetViews>
  <sheetFormatPr defaultRowHeight="23.25" customHeight="1"/>
  <cols>
    <col min="1" max="1" width="21.140625" customWidth="1"/>
    <col min="2" max="2" width="8" customWidth="1"/>
    <col min="3" max="3" width="8.42578125" customWidth="1"/>
    <col min="4" max="4" width="8" customWidth="1"/>
    <col min="5" max="5" width="7.7109375" customWidth="1"/>
    <col min="6" max="6" width="8.140625" customWidth="1"/>
    <col min="7" max="7" width="7.5703125" customWidth="1"/>
    <col min="8" max="8" width="8" customWidth="1"/>
    <col min="9" max="9" width="7.85546875" customWidth="1"/>
    <col min="10" max="10" width="8.42578125" customWidth="1"/>
    <col min="11" max="11" width="8" customWidth="1"/>
    <col min="12" max="12" width="7.7109375" customWidth="1"/>
    <col min="13" max="13" width="8" customWidth="1"/>
    <col min="14" max="14" width="8.85546875" customWidth="1"/>
  </cols>
  <sheetData>
    <row r="1" spans="1:19" ht="23.25" customHeight="1">
      <c r="A1" s="63" t="s">
        <v>59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9" ht="18.75" customHeight="1">
      <c r="A2" s="5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9" s="18" customFormat="1" ht="18" customHeight="1">
      <c r="A3" s="16"/>
      <c r="B3" s="17" t="s">
        <v>2</v>
      </c>
      <c r="C3" s="17" t="s">
        <v>7</v>
      </c>
      <c r="D3" s="17" t="s">
        <v>3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</row>
    <row r="4" spans="1:19" ht="23.25" customHeight="1">
      <c r="A4" s="9" t="s">
        <v>28</v>
      </c>
      <c r="B4" s="8">
        <f>B5+B6+B8</f>
        <v>10724.96</v>
      </c>
      <c r="C4" s="8">
        <f t="shared" ref="C4:N4" si="0">C5+C6+C8</f>
        <v>12492.86</v>
      </c>
      <c r="D4" s="8">
        <f t="shared" si="0"/>
        <v>9604.49</v>
      </c>
      <c r="E4" s="8">
        <f>E5+E6+E7+E8</f>
        <v>9604.4599999999991</v>
      </c>
      <c r="F4" s="8">
        <f t="shared" si="0"/>
        <v>9604.4599999999991</v>
      </c>
      <c r="G4" s="8">
        <f t="shared" si="0"/>
        <v>9604.4599999999991</v>
      </c>
      <c r="H4" s="8">
        <f t="shared" si="0"/>
        <v>9604.4599999999991</v>
      </c>
      <c r="I4" s="8">
        <f t="shared" si="0"/>
        <v>9604.4599999999991</v>
      </c>
      <c r="J4" s="8">
        <f t="shared" si="0"/>
        <v>9604.4599999999991</v>
      </c>
      <c r="K4" s="8">
        <f t="shared" si="0"/>
        <v>9604.4599999999991</v>
      </c>
      <c r="L4" s="8">
        <f t="shared" si="0"/>
        <v>9604.4599999999991</v>
      </c>
      <c r="M4" s="8">
        <f t="shared" si="0"/>
        <v>9604.4599999999991</v>
      </c>
      <c r="N4" s="8">
        <f t="shared" si="0"/>
        <v>119262.44999999998</v>
      </c>
    </row>
    <row r="5" spans="1:19" ht="23.25" customHeight="1">
      <c r="A5" s="9" t="s">
        <v>19</v>
      </c>
      <c r="B5" s="7">
        <v>4595.12</v>
      </c>
      <c r="C5" s="7">
        <v>4607.96</v>
      </c>
      <c r="D5" s="7">
        <v>4601.54</v>
      </c>
      <c r="E5" s="7">
        <v>4601.54</v>
      </c>
      <c r="F5" s="7">
        <v>4601.54</v>
      </c>
      <c r="G5" s="7">
        <v>4601.54</v>
      </c>
      <c r="H5" s="7">
        <v>4601.54</v>
      </c>
      <c r="I5" s="7">
        <v>4601.54</v>
      </c>
      <c r="J5" s="7">
        <v>4601.54</v>
      </c>
      <c r="K5" s="7">
        <v>4601.54</v>
      </c>
      <c r="L5" s="7">
        <v>4601.54</v>
      </c>
      <c r="M5" s="7">
        <v>4601.54</v>
      </c>
      <c r="N5" s="7">
        <f t="shared" ref="N5:N23" si="1">SUM(B5:M5)</f>
        <v>55218.48</v>
      </c>
    </row>
    <row r="6" spans="1:19" ht="23.25" customHeight="1">
      <c r="A6" s="9" t="s">
        <v>38</v>
      </c>
      <c r="B6" s="7">
        <v>4995.9399999999996</v>
      </c>
      <c r="C6" s="7">
        <v>5009.8999999999996</v>
      </c>
      <c r="D6" s="7">
        <v>5002.95</v>
      </c>
      <c r="E6" s="7">
        <v>5002.92</v>
      </c>
      <c r="F6" s="7">
        <v>5002.92</v>
      </c>
      <c r="G6" s="7">
        <v>5002.92</v>
      </c>
      <c r="H6" s="7">
        <v>5002.92</v>
      </c>
      <c r="I6" s="7">
        <v>5002.92</v>
      </c>
      <c r="J6" s="7">
        <v>5002.92</v>
      </c>
      <c r="K6" s="7">
        <v>5002.92</v>
      </c>
      <c r="L6" s="7">
        <v>5002.92</v>
      </c>
      <c r="M6" s="7">
        <v>5002.92</v>
      </c>
      <c r="N6" s="7">
        <f>SUM(B6:M6)</f>
        <v>60035.069999999985</v>
      </c>
    </row>
    <row r="7" spans="1:19" ht="23.25" customHeight="1">
      <c r="A7" s="9" t="s">
        <v>74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 ht="16.5" customHeight="1">
      <c r="A8" s="9" t="s">
        <v>36</v>
      </c>
      <c r="B8" s="7">
        <v>1133.9000000000001</v>
      </c>
      <c r="C8" s="7">
        <v>2875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f>SUM(B8:M8)</f>
        <v>4008.9</v>
      </c>
    </row>
    <row r="9" spans="1:19" ht="23.25" customHeight="1">
      <c r="A9" s="10" t="s">
        <v>20</v>
      </c>
      <c r="B9" s="8">
        <f>B10+B11+B12+B13</f>
        <v>13298.52</v>
      </c>
      <c r="C9" s="8">
        <f t="shared" ref="C9:M9" si="2">C10+C11+C12+C13</f>
        <v>21808.719999999998</v>
      </c>
      <c r="D9" s="8">
        <f t="shared" si="2"/>
        <v>6518.35</v>
      </c>
      <c r="E9" s="8">
        <f>E10+E11+E12+E13</f>
        <v>30572.484</v>
      </c>
      <c r="F9" s="8">
        <f t="shared" si="2"/>
        <v>7430.25</v>
      </c>
      <c r="G9" s="8">
        <f t="shared" si="2"/>
        <v>3937.09</v>
      </c>
      <c r="H9" s="8">
        <f t="shared" si="2"/>
        <v>1343.77</v>
      </c>
      <c r="I9" s="8">
        <f t="shared" si="2"/>
        <v>3200</v>
      </c>
      <c r="J9" s="8">
        <f t="shared" si="2"/>
        <v>4776.03</v>
      </c>
      <c r="K9" s="8">
        <f t="shared" si="2"/>
        <v>3317.77</v>
      </c>
      <c r="L9" s="8">
        <f t="shared" si="2"/>
        <v>4664.7700000000004</v>
      </c>
      <c r="M9" s="8">
        <f t="shared" si="2"/>
        <v>12643.31</v>
      </c>
      <c r="N9" s="8">
        <f t="shared" si="1"/>
        <v>113511.064</v>
      </c>
    </row>
    <row r="10" spans="1:19" ht="23.25" customHeight="1">
      <c r="A10" s="9" t="s">
        <v>21</v>
      </c>
      <c r="B10" s="7"/>
      <c r="C10" s="7">
        <v>4790.57</v>
      </c>
      <c r="D10" s="7">
        <v>300</v>
      </c>
      <c r="E10" s="7">
        <v>450</v>
      </c>
      <c r="F10" s="7"/>
      <c r="G10" s="7"/>
      <c r="H10" s="7">
        <v>750</v>
      </c>
      <c r="I10" s="7"/>
      <c r="J10" s="7">
        <v>300</v>
      </c>
      <c r="K10" s="7">
        <v>1350</v>
      </c>
      <c r="L10" s="7"/>
      <c r="M10" s="7">
        <v>3685.5</v>
      </c>
      <c r="N10" s="8">
        <f t="shared" si="1"/>
        <v>11626.07</v>
      </c>
    </row>
    <row r="11" spans="1:19" ht="23.25" customHeight="1">
      <c r="A11" s="9" t="s">
        <v>22</v>
      </c>
      <c r="B11" s="11">
        <v>12704.75</v>
      </c>
      <c r="C11" s="7">
        <v>9600.66</v>
      </c>
      <c r="D11" s="7">
        <v>3711.5</v>
      </c>
      <c r="E11" s="7">
        <v>29528.714</v>
      </c>
      <c r="F11" s="7">
        <v>5648.95</v>
      </c>
      <c r="G11" s="12">
        <v>857.44</v>
      </c>
      <c r="H11" s="7"/>
      <c r="I11" s="7">
        <v>3200</v>
      </c>
      <c r="J11" s="7"/>
      <c r="K11" s="7">
        <v>150</v>
      </c>
      <c r="L11" s="7">
        <v>2656.5</v>
      </c>
      <c r="M11" s="7">
        <v>5855.4</v>
      </c>
      <c r="N11" s="8">
        <f>SUM(B11:M11)</f>
        <v>73913.91399999999</v>
      </c>
    </row>
    <row r="12" spans="1:19" ht="23.25" customHeight="1">
      <c r="A12" s="26" t="s">
        <v>34</v>
      </c>
      <c r="B12" s="11"/>
      <c r="C12" s="7">
        <v>6229.96</v>
      </c>
      <c r="D12" s="7">
        <v>2506.85</v>
      </c>
      <c r="E12" s="7"/>
      <c r="F12" s="7"/>
      <c r="G12" s="12">
        <v>2284</v>
      </c>
      <c r="H12" s="7"/>
      <c r="I12" s="7"/>
      <c r="J12" s="7">
        <v>3288.5</v>
      </c>
      <c r="K12" s="7">
        <v>1224</v>
      </c>
      <c r="L12" s="7">
        <v>1414.5</v>
      </c>
      <c r="M12" s="7">
        <v>1713</v>
      </c>
      <c r="N12" s="8">
        <f t="shared" si="1"/>
        <v>18660.809999999998</v>
      </c>
    </row>
    <row r="13" spans="1:19" ht="16.5" customHeight="1">
      <c r="A13" s="9" t="s">
        <v>23</v>
      </c>
      <c r="B13" s="7">
        <v>593.77</v>
      </c>
      <c r="C13" s="7">
        <v>1187.53</v>
      </c>
      <c r="D13" s="7"/>
      <c r="E13" s="7">
        <v>593.77</v>
      </c>
      <c r="F13" s="7">
        <v>1781.3</v>
      </c>
      <c r="G13" s="7">
        <v>795.65</v>
      </c>
      <c r="H13" s="7">
        <v>593.77</v>
      </c>
      <c r="I13" s="7"/>
      <c r="J13" s="7">
        <v>1187.53</v>
      </c>
      <c r="K13" s="7">
        <v>593.77</v>
      </c>
      <c r="L13" s="7">
        <v>593.77</v>
      </c>
      <c r="M13" s="7">
        <v>1389.41</v>
      </c>
      <c r="N13" s="7">
        <f t="shared" si="1"/>
        <v>9310.2699999999986</v>
      </c>
    </row>
    <row r="14" spans="1:19" ht="23.25" customHeight="1">
      <c r="A14" s="10" t="s">
        <v>24</v>
      </c>
      <c r="B14" s="8">
        <f>B15+B16+B17</f>
        <v>0</v>
      </c>
      <c r="C14" s="8">
        <f t="shared" ref="C14:M14" si="3">C15+C16+C17</f>
        <v>0</v>
      </c>
      <c r="D14" s="8">
        <f t="shared" si="3"/>
        <v>0</v>
      </c>
      <c r="E14" s="7">
        <f>E15+E16+E174</f>
        <v>0</v>
      </c>
      <c r="F14" s="8">
        <f t="shared" si="3"/>
        <v>0</v>
      </c>
      <c r="G14" s="8">
        <f t="shared" si="3"/>
        <v>10033.48</v>
      </c>
      <c r="H14" s="8">
        <f t="shared" si="3"/>
        <v>0</v>
      </c>
      <c r="I14" s="8">
        <f t="shared" si="3"/>
        <v>13602.05</v>
      </c>
      <c r="J14" s="8">
        <f t="shared" si="3"/>
        <v>3684</v>
      </c>
      <c r="K14" s="8">
        <f t="shared" si="3"/>
        <v>0</v>
      </c>
      <c r="L14" s="8">
        <f t="shared" si="3"/>
        <v>27958.6</v>
      </c>
      <c r="M14" s="8">
        <f t="shared" si="3"/>
        <v>0</v>
      </c>
      <c r="N14" s="8">
        <f t="shared" si="1"/>
        <v>55278.13</v>
      </c>
    </row>
    <row r="15" spans="1:19" ht="23.25" customHeight="1">
      <c r="A15" s="9" t="s">
        <v>25</v>
      </c>
      <c r="B15" s="7"/>
      <c r="C15" s="7"/>
      <c r="D15" s="7"/>
      <c r="E15" s="8"/>
      <c r="F15" s="7"/>
      <c r="G15" s="7">
        <v>10033.48</v>
      </c>
      <c r="H15" s="7"/>
      <c r="I15" s="7"/>
      <c r="J15" s="7"/>
      <c r="K15" s="7"/>
      <c r="L15" s="7">
        <v>27958.6</v>
      </c>
      <c r="M15" s="7"/>
      <c r="N15" s="8">
        <f t="shared" si="1"/>
        <v>37992.080000000002</v>
      </c>
    </row>
    <row r="16" spans="1:19" ht="23.25" customHeight="1">
      <c r="A16" s="9" t="s">
        <v>26</v>
      </c>
      <c r="B16" s="7"/>
      <c r="C16" s="12"/>
      <c r="D16" s="7"/>
      <c r="E16" s="7"/>
      <c r="F16" s="7"/>
      <c r="G16" s="7"/>
      <c r="H16" s="7"/>
      <c r="I16" s="7">
        <v>13602.05</v>
      </c>
      <c r="J16" s="7"/>
      <c r="K16" s="7"/>
      <c r="L16" s="7"/>
      <c r="M16" s="7"/>
      <c r="N16" s="8">
        <f t="shared" si="1"/>
        <v>13602.05</v>
      </c>
      <c r="S16" s="57"/>
    </row>
    <row r="17" spans="1:14" ht="18" customHeight="1">
      <c r="A17" s="26" t="s">
        <v>35</v>
      </c>
      <c r="B17" s="7"/>
      <c r="C17" s="12"/>
      <c r="D17" s="7"/>
      <c r="E17" s="7"/>
      <c r="F17" s="7"/>
      <c r="G17" s="7"/>
      <c r="H17" s="7"/>
      <c r="I17" s="7"/>
      <c r="J17" s="7">
        <v>3684</v>
      </c>
      <c r="K17" s="7"/>
      <c r="L17" s="7"/>
      <c r="M17" s="7"/>
      <c r="N17" s="8">
        <f t="shared" si="1"/>
        <v>3684</v>
      </c>
    </row>
    <row r="18" spans="1:14" ht="18" customHeight="1">
      <c r="A18" s="36" t="s">
        <v>52</v>
      </c>
      <c r="B18" s="7"/>
      <c r="C18" s="12"/>
      <c r="D18" s="7"/>
      <c r="E18" s="7">
        <v>1655.14</v>
      </c>
      <c r="F18" s="7">
        <v>1747.09</v>
      </c>
      <c r="G18" s="7">
        <v>2544.1999999999998</v>
      </c>
      <c r="H18" s="7">
        <v>3825.14</v>
      </c>
      <c r="I18" s="7">
        <v>1930.99</v>
      </c>
      <c r="J18" s="7">
        <v>1103.42</v>
      </c>
      <c r="K18" s="7">
        <v>2022.94</v>
      </c>
      <c r="L18" s="7"/>
      <c r="M18" s="7"/>
      <c r="N18" s="8">
        <f t="shared" si="1"/>
        <v>14828.92</v>
      </c>
    </row>
    <row r="19" spans="1:14" ht="18" customHeight="1">
      <c r="A19" s="10" t="s">
        <v>57</v>
      </c>
      <c r="B19" s="8">
        <f>B20+B21+B22</f>
        <v>569.58999999999992</v>
      </c>
      <c r="C19" s="8">
        <f t="shared" ref="C19:E19" si="4">C20+C21+C22</f>
        <v>2196.19</v>
      </c>
      <c r="D19" s="8">
        <f t="shared" si="4"/>
        <v>1013.5899999999999</v>
      </c>
      <c r="E19" s="8">
        <f t="shared" si="4"/>
        <v>1024.0899999999999</v>
      </c>
      <c r="F19" s="8">
        <f t="shared" ref="F19:M19" si="5">F20+F21+F22</f>
        <v>-859.61</v>
      </c>
      <c r="G19" s="8">
        <f t="shared" si="5"/>
        <v>1160.5899999999999</v>
      </c>
      <c r="H19" s="8">
        <f t="shared" si="5"/>
        <v>1202.8800000000001</v>
      </c>
      <c r="I19" s="8">
        <f t="shared" si="5"/>
        <v>41.999999999999957</v>
      </c>
      <c r="J19" s="8">
        <f t="shared" si="5"/>
        <v>3325.2200000000003</v>
      </c>
      <c r="K19" s="8">
        <f t="shared" si="5"/>
        <v>2397.8900000000003</v>
      </c>
      <c r="L19" s="8">
        <f t="shared" si="5"/>
        <v>1371.25</v>
      </c>
      <c r="M19" s="8">
        <f t="shared" si="5"/>
        <v>1675.66</v>
      </c>
      <c r="N19" s="8">
        <f t="shared" ref="N19:N22" si="6">SUM(B19:M19)</f>
        <v>15119.34</v>
      </c>
    </row>
    <row r="20" spans="1:14" ht="18" customHeight="1">
      <c r="A20" s="9" t="s">
        <v>54</v>
      </c>
      <c r="B20" s="7">
        <v>30</v>
      </c>
      <c r="C20" s="7">
        <v>435</v>
      </c>
      <c r="D20" s="7">
        <v>150</v>
      </c>
      <c r="E20" s="8">
        <v>220.5</v>
      </c>
      <c r="F20" s="7">
        <v>-1560</v>
      </c>
      <c r="G20" s="7">
        <v>525</v>
      </c>
      <c r="H20" s="7">
        <v>632.4</v>
      </c>
      <c r="I20" s="7">
        <v>-408</v>
      </c>
      <c r="J20" s="7">
        <v>77.5</v>
      </c>
      <c r="K20" s="7">
        <v>-139.5</v>
      </c>
      <c r="L20" s="7">
        <v>124</v>
      </c>
      <c r="M20" s="7">
        <v>325.5</v>
      </c>
      <c r="N20" s="8">
        <f t="shared" si="6"/>
        <v>412.4</v>
      </c>
    </row>
    <row r="21" spans="1:14" ht="18" customHeight="1">
      <c r="A21" s="9" t="s">
        <v>55</v>
      </c>
      <c r="B21" s="7">
        <v>522.79</v>
      </c>
      <c r="C21" s="12">
        <v>522.79</v>
      </c>
      <c r="D21" s="7">
        <v>522.79</v>
      </c>
      <c r="E21" s="7">
        <v>522.79</v>
      </c>
      <c r="F21" s="7">
        <v>522.79</v>
      </c>
      <c r="G21" s="7">
        <v>522.79</v>
      </c>
      <c r="H21" s="7">
        <v>522.79</v>
      </c>
      <c r="I21" s="7">
        <v>522.79</v>
      </c>
      <c r="J21" s="7">
        <v>546.96</v>
      </c>
      <c r="K21" s="7">
        <v>546.96</v>
      </c>
      <c r="L21" s="7">
        <v>546.96</v>
      </c>
      <c r="M21" s="7">
        <v>546.96</v>
      </c>
      <c r="N21" s="8">
        <f t="shared" si="6"/>
        <v>6370.16</v>
      </c>
    </row>
    <row r="22" spans="1:14" ht="18" customHeight="1">
      <c r="A22" s="26" t="s">
        <v>56</v>
      </c>
      <c r="B22" s="7">
        <v>16.8</v>
      </c>
      <c r="C22" s="12">
        <v>1238.4000000000001</v>
      </c>
      <c r="D22" s="7">
        <v>340.8</v>
      </c>
      <c r="E22" s="7">
        <v>280.8</v>
      </c>
      <c r="F22" s="7">
        <v>177.6</v>
      </c>
      <c r="G22" s="7">
        <v>112.8</v>
      </c>
      <c r="H22" s="7">
        <v>47.69</v>
      </c>
      <c r="I22" s="7">
        <v>-72.790000000000006</v>
      </c>
      <c r="J22" s="7">
        <v>2700.76</v>
      </c>
      <c r="K22" s="7">
        <v>1990.43</v>
      </c>
      <c r="L22" s="7">
        <v>700.29</v>
      </c>
      <c r="M22" s="7">
        <v>803.2</v>
      </c>
      <c r="N22" s="8">
        <f t="shared" si="6"/>
        <v>8336.7800000000007</v>
      </c>
    </row>
    <row r="23" spans="1:14" ht="23.25" customHeight="1">
      <c r="A23" s="10" t="s">
        <v>58</v>
      </c>
      <c r="B23" s="8">
        <v>7457.84</v>
      </c>
      <c r="C23" s="8">
        <v>7457.84</v>
      </c>
      <c r="D23" s="8">
        <v>7457.84</v>
      </c>
      <c r="E23" s="8">
        <v>7457.84</v>
      </c>
      <c r="F23" s="8">
        <v>7457.84</v>
      </c>
      <c r="G23" s="8">
        <v>7457.84</v>
      </c>
      <c r="H23" s="8">
        <v>7457.84</v>
      </c>
      <c r="I23" s="8">
        <v>7457.84</v>
      </c>
      <c r="J23" s="8">
        <v>7457.84</v>
      </c>
      <c r="K23" s="8">
        <v>7457.84</v>
      </c>
      <c r="L23" s="8">
        <v>7457.84</v>
      </c>
      <c r="M23" s="8">
        <v>7457.84</v>
      </c>
      <c r="N23" s="8">
        <f t="shared" si="1"/>
        <v>89494.079999999973</v>
      </c>
    </row>
    <row r="24" spans="1:14" ht="19.5" customHeight="1">
      <c r="A24" s="10" t="s">
        <v>27</v>
      </c>
      <c r="B24" s="8">
        <f>B4+B9+B14+B18+B23+B19</f>
        <v>32050.91</v>
      </c>
      <c r="C24" s="8">
        <f t="shared" ref="C24:N24" si="7">C4+C9+C14+C18+C23+C19</f>
        <v>43955.61</v>
      </c>
      <c r="D24" s="8">
        <f t="shared" si="7"/>
        <v>24594.27</v>
      </c>
      <c r="E24" s="8">
        <f t="shared" si="7"/>
        <v>50314.013999999996</v>
      </c>
      <c r="F24" s="8">
        <f t="shared" si="7"/>
        <v>25380.03</v>
      </c>
      <c r="G24" s="8">
        <f t="shared" si="7"/>
        <v>34737.659999999996</v>
      </c>
      <c r="H24" s="8">
        <f t="shared" si="7"/>
        <v>23434.09</v>
      </c>
      <c r="I24" s="8">
        <f t="shared" si="7"/>
        <v>35837.339999999997</v>
      </c>
      <c r="J24" s="8">
        <f t="shared" si="7"/>
        <v>29950.969999999998</v>
      </c>
      <c r="K24" s="8">
        <f t="shared" si="7"/>
        <v>24800.9</v>
      </c>
      <c r="L24" s="8">
        <f t="shared" si="7"/>
        <v>51056.92</v>
      </c>
      <c r="M24" s="8">
        <f t="shared" si="7"/>
        <v>31381.269999999997</v>
      </c>
      <c r="N24" s="8">
        <f t="shared" si="7"/>
        <v>407493.98399999994</v>
      </c>
    </row>
    <row r="26" spans="1:14" ht="23.25" customHeight="1">
      <c r="A26" s="64" t="s">
        <v>60</v>
      </c>
      <c r="B26" s="64"/>
      <c r="C26" s="64"/>
      <c r="L26" s="64" t="s">
        <v>32</v>
      </c>
      <c r="M26" s="64"/>
      <c r="N26" s="64"/>
    </row>
    <row r="27" spans="1:14" ht="23.25" customHeight="1">
      <c r="A27" s="64" t="s">
        <v>30</v>
      </c>
      <c r="B27" s="64"/>
      <c r="C27" s="64"/>
      <c r="L27" s="64" t="s">
        <v>37</v>
      </c>
      <c r="M27" s="64"/>
      <c r="N27" s="64"/>
    </row>
  </sheetData>
  <mergeCells count="5">
    <mergeCell ref="A1:N1"/>
    <mergeCell ref="A26:C26"/>
    <mergeCell ref="A27:C27"/>
    <mergeCell ref="L26:N26"/>
    <mergeCell ref="L27:N2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B1" sqref="B1"/>
    </sheetView>
  </sheetViews>
  <sheetFormatPr defaultRowHeight="15"/>
  <cols>
    <col min="1" max="1" width="4.7109375" customWidth="1"/>
    <col min="2" max="2" width="6.140625" customWidth="1"/>
    <col min="3" max="3" width="43.5703125" customWidth="1"/>
    <col min="4" max="4" width="14.5703125" customWidth="1"/>
    <col min="5" max="5" width="16.5703125" customWidth="1"/>
  </cols>
  <sheetData>
    <row r="1" spans="1:5" ht="15.75">
      <c r="B1" s="37" t="s">
        <v>53</v>
      </c>
      <c r="C1" s="37"/>
    </row>
    <row r="2" spans="1:5">
      <c r="C2" t="s">
        <v>4</v>
      </c>
    </row>
    <row r="3" spans="1:5">
      <c r="B3" t="s">
        <v>39</v>
      </c>
    </row>
    <row r="4" spans="1:5">
      <c r="A4" s="31" t="s">
        <v>40</v>
      </c>
      <c r="B4" s="31" t="s">
        <v>40</v>
      </c>
      <c r="C4" s="31"/>
      <c r="D4" s="31" t="s">
        <v>41</v>
      </c>
      <c r="E4" s="31" t="s">
        <v>42</v>
      </c>
    </row>
    <row r="5" spans="1:5">
      <c r="A5" s="32" t="s">
        <v>43</v>
      </c>
      <c r="B5" s="32" t="s">
        <v>44</v>
      </c>
      <c r="C5" s="32" t="s">
        <v>45</v>
      </c>
      <c r="D5" s="32" t="s">
        <v>46</v>
      </c>
      <c r="E5" s="32" t="s">
        <v>47</v>
      </c>
    </row>
    <row r="6" spans="1:5">
      <c r="A6" s="32">
        <v>1</v>
      </c>
      <c r="B6" s="32"/>
      <c r="C6" s="34"/>
      <c r="D6" s="35"/>
      <c r="E6" s="32"/>
    </row>
    <row r="7" spans="1:5">
      <c r="A7" s="29">
        <v>2</v>
      </c>
      <c r="B7" s="29"/>
      <c r="C7" s="21"/>
      <c r="D7" s="30"/>
      <c r="E7" s="29"/>
    </row>
    <row r="8" spans="1:5">
      <c r="A8" s="29">
        <v>3</v>
      </c>
      <c r="B8" s="29"/>
      <c r="C8" s="21"/>
      <c r="D8" s="30"/>
      <c r="E8" s="29"/>
    </row>
    <row r="9" spans="1:5">
      <c r="A9" s="29">
        <v>4</v>
      </c>
      <c r="B9" s="29"/>
      <c r="C9" s="21"/>
      <c r="D9" s="33"/>
      <c r="E9" s="29"/>
    </row>
    <row r="10" spans="1:5">
      <c r="A10" s="29">
        <v>5</v>
      </c>
      <c r="B10" s="29"/>
      <c r="C10" s="21"/>
      <c r="D10" s="30"/>
      <c r="E10" s="29"/>
    </row>
    <row r="11" spans="1:5">
      <c r="A11" s="29">
        <v>6</v>
      </c>
      <c r="B11" s="29"/>
      <c r="C11" s="21"/>
      <c r="D11" s="30"/>
      <c r="E11" s="29"/>
    </row>
    <row r="12" spans="1:5">
      <c r="A12" s="29">
        <v>7</v>
      </c>
      <c r="B12" s="29"/>
      <c r="C12" s="21"/>
      <c r="D12" s="30"/>
      <c r="E12" s="29"/>
    </row>
    <row r="13" spans="1:5">
      <c r="A13" s="29">
        <v>8</v>
      </c>
      <c r="B13" s="29"/>
      <c r="C13" s="21"/>
      <c r="D13" s="30"/>
      <c r="E13" s="29"/>
    </row>
    <row r="14" spans="1:5">
      <c r="A14" s="29">
        <v>9</v>
      </c>
      <c r="B14" s="29"/>
      <c r="C14" s="21"/>
      <c r="D14" s="30"/>
      <c r="E14" s="29"/>
    </row>
    <row r="15" spans="1:5">
      <c r="A15" s="29">
        <v>10</v>
      </c>
      <c r="B15" s="29"/>
      <c r="C15" s="21"/>
      <c r="D15" s="30"/>
      <c r="E15" s="29"/>
    </row>
    <row r="16" spans="1:5">
      <c r="A16" s="29">
        <v>11</v>
      </c>
      <c r="B16" s="29"/>
      <c r="C16" s="21"/>
      <c r="D16" s="30"/>
      <c r="E16" s="29"/>
    </row>
    <row r="17" spans="1:5">
      <c r="A17" s="29">
        <v>12</v>
      </c>
      <c r="B17" s="29"/>
      <c r="C17" s="21"/>
      <c r="D17" s="30"/>
      <c r="E17" s="29"/>
    </row>
    <row r="18" spans="1:5">
      <c r="A18" s="29">
        <v>13</v>
      </c>
      <c r="B18" s="29"/>
      <c r="C18" s="21"/>
      <c r="D18" s="30"/>
      <c r="E18" s="29"/>
    </row>
    <row r="19" spans="1:5">
      <c r="A19" s="29">
        <v>14</v>
      </c>
      <c r="B19" s="29"/>
      <c r="C19" s="21"/>
      <c r="D19" s="29"/>
      <c r="E19" s="29"/>
    </row>
    <row r="20" spans="1:5">
      <c r="A20" s="29"/>
      <c r="B20" s="29"/>
      <c r="C20" s="21"/>
      <c r="D20" s="29"/>
      <c r="E20" s="29"/>
    </row>
    <row r="21" spans="1:5">
      <c r="A21" s="29"/>
      <c r="B21" s="29"/>
      <c r="C21" s="21"/>
      <c r="D21" s="29"/>
      <c r="E21" s="29"/>
    </row>
    <row r="22" spans="1:5">
      <c r="A22" s="29"/>
      <c r="B22" s="29"/>
      <c r="C22" s="21"/>
      <c r="D22" s="29"/>
      <c r="E22" s="29"/>
    </row>
    <row r="23" spans="1:5">
      <c r="A23" s="29"/>
      <c r="B23" s="29"/>
      <c r="C23" s="21"/>
      <c r="D23" s="21"/>
      <c r="E23" s="2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26" sqref="D26"/>
    </sheetView>
  </sheetViews>
  <sheetFormatPr defaultRowHeight="15"/>
  <cols>
    <col min="1" max="1" width="4.85546875" customWidth="1"/>
    <col min="2" max="2" width="50.42578125" customWidth="1"/>
    <col min="3" max="3" width="13" customWidth="1"/>
    <col min="4" max="4" width="12.5703125" customWidth="1"/>
  </cols>
  <sheetData>
    <row r="1" spans="1:4" ht="18.75" customHeight="1">
      <c r="A1" s="1"/>
      <c r="B1" s="62" t="s">
        <v>61</v>
      </c>
      <c r="C1" s="62"/>
      <c r="D1" s="62"/>
    </row>
    <row r="2" spans="1:4">
      <c r="A2" s="1"/>
      <c r="B2" s="2" t="s">
        <v>4</v>
      </c>
      <c r="C2" s="1"/>
      <c r="D2" s="1"/>
    </row>
    <row r="3" spans="1:4" ht="15.75" customHeight="1">
      <c r="A3" s="1"/>
      <c r="B3" s="60" t="s">
        <v>51</v>
      </c>
      <c r="C3" s="58"/>
      <c r="D3" s="58"/>
    </row>
    <row r="4" spans="1:4">
      <c r="A4" s="14"/>
      <c r="B4" s="15" t="s">
        <v>0</v>
      </c>
      <c r="C4" s="15" t="s">
        <v>1</v>
      </c>
      <c r="D4" s="15" t="s">
        <v>29</v>
      </c>
    </row>
    <row r="5" spans="1:4">
      <c r="A5" s="38"/>
      <c r="B5" s="39" t="s">
        <v>9</v>
      </c>
      <c r="C5" s="38"/>
      <c r="D5" s="38"/>
    </row>
    <row r="6" spans="1:4">
      <c r="A6" s="38">
        <v>1</v>
      </c>
      <c r="B6" s="38" t="s">
        <v>81</v>
      </c>
      <c r="C6" s="38">
        <v>1655.14</v>
      </c>
      <c r="D6" s="38"/>
    </row>
    <row r="7" spans="1:4">
      <c r="A7" s="38"/>
      <c r="B7" s="39" t="s">
        <v>76</v>
      </c>
      <c r="C7" s="39">
        <v>1655.14</v>
      </c>
      <c r="D7" s="39">
        <v>1655.14</v>
      </c>
    </row>
    <row r="8" spans="1:4">
      <c r="A8" s="38"/>
      <c r="B8" s="39" t="s">
        <v>10</v>
      </c>
      <c r="C8" s="38"/>
      <c r="D8" s="39"/>
    </row>
    <row r="9" spans="1:4">
      <c r="A9" s="39">
        <v>1</v>
      </c>
      <c r="B9" s="38" t="s">
        <v>81</v>
      </c>
      <c r="C9" s="38">
        <v>1747.09</v>
      </c>
      <c r="D9" s="39"/>
    </row>
    <row r="10" spans="1:4">
      <c r="A10" s="38"/>
      <c r="B10" s="39" t="s">
        <v>82</v>
      </c>
      <c r="C10" s="39">
        <v>1747.09</v>
      </c>
      <c r="D10" s="39">
        <v>3402.23</v>
      </c>
    </row>
    <row r="11" spans="1:4">
      <c r="A11" s="38"/>
      <c r="B11" s="39" t="s">
        <v>11</v>
      </c>
      <c r="C11" s="38"/>
      <c r="D11" s="38"/>
    </row>
    <row r="12" spans="1:4">
      <c r="A12" s="38">
        <v>1</v>
      </c>
      <c r="B12" s="38" t="s">
        <v>81</v>
      </c>
      <c r="C12" s="38">
        <v>2114.9</v>
      </c>
      <c r="D12" s="39"/>
    </row>
    <row r="13" spans="1:4">
      <c r="A13" s="38">
        <v>2</v>
      </c>
      <c r="B13" s="38" t="s">
        <v>90</v>
      </c>
      <c r="C13" s="38">
        <v>429.3</v>
      </c>
      <c r="D13" s="39"/>
    </row>
    <row r="14" spans="1:4">
      <c r="A14" s="38"/>
      <c r="B14" s="39" t="s">
        <v>88</v>
      </c>
      <c r="C14" s="39">
        <f>SUM(C12:C13)</f>
        <v>2544.2000000000003</v>
      </c>
      <c r="D14" s="39">
        <v>5946.43</v>
      </c>
    </row>
    <row r="15" spans="1:4">
      <c r="A15" s="38"/>
      <c r="B15" s="39" t="s">
        <v>12</v>
      </c>
      <c r="C15" s="38"/>
      <c r="D15" s="38"/>
    </row>
    <row r="16" spans="1:4">
      <c r="A16" s="39">
        <v>1</v>
      </c>
      <c r="B16" s="38" t="s">
        <v>81</v>
      </c>
      <c r="C16" s="38">
        <v>2022.94</v>
      </c>
      <c r="D16" s="39"/>
    </row>
    <row r="17" spans="1:4">
      <c r="A17" s="38">
        <v>2</v>
      </c>
      <c r="B17" s="38" t="s">
        <v>90</v>
      </c>
      <c r="C17" s="38">
        <v>1568.2</v>
      </c>
      <c r="D17" s="38"/>
    </row>
    <row r="18" spans="1:4">
      <c r="A18" s="38">
        <v>3</v>
      </c>
      <c r="B18" s="38" t="s">
        <v>94</v>
      </c>
      <c r="C18" s="38">
        <v>234</v>
      </c>
      <c r="D18" s="39"/>
    </row>
    <row r="19" spans="1:4">
      <c r="A19" s="38"/>
      <c r="B19" s="39" t="s">
        <v>93</v>
      </c>
      <c r="C19" s="39">
        <f>SUM(C16:C18)</f>
        <v>3825.1400000000003</v>
      </c>
      <c r="D19" s="39">
        <v>9771.57</v>
      </c>
    </row>
    <row r="20" spans="1:4">
      <c r="A20" s="38"/>
      <c r="B20" s="39" t="s">
        <v>13</v>
      </c>
      <c r="C20" s="38"/>
      <c r="D20" s="38"/>
    </row>
    <row r="21" spans="1:4">
      <c r="A21" s="38">
        <v>1</v>
      </c>
      <c r="B21" s="54" t="s">
        <v>81</v>
      </c>
      <c r="C21" s="38">
        <v>1930.99</v>
      </c>
      <c r="D21" s="39">
        <v>11702.56</v>
      </c>
    </row>
    <row r="22" spans="1:4">
      <c r="A22" s="39"/>
      <c r="B22" s="39" t="s">
        <v>14</v>
      </c>
      <c r="C22" s="38"/>
      <c r="D22" s="39"/>
    </row>
    <row r="23" spans="1:4">
      <c r="A23" s="38">
        <v>1</v>
      </c>
      <c r="B23" s="38" t="s">
        <v>81</v>
      </c>
      <c r="C23" s="39">
        <v>1103.42</v>
      </c>
      <c r="D23" s="39">
        <v>12805.98</v>
      </c>
    </row>
    <row r="24" spans="1:4">
      <c r="A24" s="38"/>
      <c r="B24" s="39" t="s">
        <v>15</v>
      </c>
      <c r="C24" s="39"/>
      <c r="D24" s="39"/>
    </row>
    <row r="25" spans="1:4">
      <c r="A25" s="38">
        <v>1</v>
      </c>
      <c r="B25" s="38" t="s">
        <v>81</v>
      </c>
      <c r="C25" s="39">
        <v>2022.94</v>
      </c>
      <c r="D25" s="39">
        <f>C25+D23</f>
        <v>14828.92</v>
      </c>
    </row>
    <row r="26" spans="1:4">
      <c r="A26" s="38"/>
      <c r="B26" s="38"/>
      <c r="C26" s="39"/>
      <c r="D26" s="39"/>
    </row>
    <row r="27" spans="1:4">
      <c r="A27" s="38"/>
      <c r="B27" s="38"/>
      <c r="C27" s="39"/>
      <c r="D27" s="39"/>
    </row>
    <row r="28" spans="1:4">
      <c r="A28" s="38"/>
      <c r="B28" s="38"/>
      <c r="C28" s="39"/>
      <c r="D28" s="39"/>
    </row>
    <row r="29" spans="1:4">
      <c r="A29" s="38"/>
      <c r="B29" s="38"/>
      <c r="C29" s="38"/>
      <c r="D29" s="38"/>
    </row>
    <row r="30" spans="1:4">
      <c r="A30" s="38"/>
      <c r="B30" s="38"/>
      <c r="C30" s="48"/>
      <c r="D30" s="38"/>
    </row>
    <row r="31" spans="1:4">
      <c r="A31" s="49"/>
      <c r="B31" s="39"/>
      <c r="C31" s="50"/>
      <c r="D31" s="39"/>
    </row>
    <row r="32" spans="1:4">
      <c r="A32" s="38"/>
      <c r="B32" s="39"/>
      <c r="C32" s="38"/>
      <c r="D32" s="38"/>
    </row>
    <row r="33" spans="1:4">
      <c r="A33" s="38"/>
      <c r="B33" s="38"/>
      <c r="C33" s="38"/>
      <c r="D33" s="39"/>
    </row>
    <row r="34" spans="1:4">
      <c r="A34" s="40"/>
      <c r="B34" s="38"/>
      <c r="C34" s="40"/>
      <c r="D34" s="40"/>
    </row>
    <row r="35" spans="1:4">
      <c r="A35" s="38"/>
      <c r="B35" s="39"/>
      <c r="C35" s="39"/>
      <c r="D35" s="41"/>
    </row>
    <row r="36" spans="1:4">
      <c r="A36" s="51"/>
      <c r="B36" s="51"/>
      <c r="C36" s="51"/>
      <c r="D36" s="51"/>
    </row>
    <row r="37" spans="1:4">
      <c r="A37" s="51"/>
      <c r="B37" s="51"/>
      <c r="C37" s="51"/>
      <c r="D37" s="51"/>
    </row>
    <row r="38" spans="1:4">
      <c r="A38" s="51"/>
      <c r="B38" s="51"/>
      <c r="C38" s="51"/>
      <c r="D38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2016-01-28T03:23:36Z</cp:lastPrinted>
  <dcterms:created xsi:type="dcterms:W3CDTF">2011-07-25T05:21:17Z</dcterms:created>
  <dcterms:modified xsi:type="dcterms:W3CDTF">2021-01-27T08:06:02Z</dcterms:modified>
</cp:coreProperties>
</file>