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6" i="1"/>
  <c r="F26"/>
  <c r="F13"/>
  <c r="F12"/>
  <c r="H37" l="1"/>
  <c r="F37"/>
  <c r="H24" l="1"/>
  <c r="H41" l="1"/>
  <c r="D19" s="1"/>
  <c r="F24"/>
  <c r="F36" s="1"/>
  <c r="F41" s="1"/>
  <c r="D12" s="1"/>
  <c r="D21" s="1"/>
  <c r="D20" l="1"/>
  <c r="F20"/>
</calcChain>
</file>

<file path=xl/sharedStrings.xml><?xml version="1.0" encoding="utf-8"?>
<sst xmlns="http://schemas.openxmlformats.org/spreadsheetml/2006/main" count="40" uniqueCount="40">
  <si>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</si>
  <si>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</si>
  <si>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</si>
  <si>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</si>
  <si>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</si>
  <si>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</si>
  <si>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</si>
  <si>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</si>
  <si>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</si>
  <si>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</si>
  <si>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</si>
  <si>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</si>
  <si>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</si>
  <si>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</si>
  <si>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</si>
  <si>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</si>
  <si>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</si>
  <si>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</si>
  <si>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</si>
  <si>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</si>
  <si>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</si>
  <si>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</si>
  <si>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</si>
  <si>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</si>
  <si>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</si>
  <si>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</si>
  <si>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</si>
  <si>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</si>
  <si>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</si>
  <si>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</si>
  <si>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</si>
  <si>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</si>
  <si>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</si>
  <si>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</si>
  <si>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</si>
  <si>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>Получено средств от ООО УК "АРКАДА"</t>
  </si>
  <si>
    <t>Остаток средств на 31.12.2019г.</t>
  </si>
  <si>
    <t xml:space="preserve">многоквартирному дому по адресу ул. Металлургов,2  </t>
  </si>
  <si>
    <t>за сентябрь-декабрь 2019 года</t>
  </si>
  <si>
    <t xml:space="preserve">Генеральный директор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</si>
</sst>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6" workbookViewId="0">
      <selection activeCell="H37" sqref="H37:I37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>
      <c r="A1" s="1"/>
      <c r="B1" s="1"/>
      <c r="C1" s="1" t="s">
        <v>34</v>
      </c>
      <c r="D1" s="1"/>
      <c r="E1" s="1"/>
      <c r="F1" s="1"/>
      <c r="G1" s="1"/>
      <c r="H1" s="1"/>
      <c r="I1" s="1"/>
    </row>
    <row r="2" spans="1:9" ht="15.7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ht="15.75">
      <c r="A3" s="33" t="s">
        <v>37</v>
      </c>
      <c r="B3" s="33"/>
      <c r="C3" s="33"/>
      <c r="D3" s="33"/>
      <c r="E3" s="33"/>
      <c r="F3" s="33"/>
      <c r="G3" s="33"/>
      <c r="H3" s="33"/>
      <c r="I3" s="33"/>
    </row>
    <row r="4" spans="1:9" ht="15.75">
      <c r="A4" s="33" t="s">
        <v>38</v>
      </c>
      <c r="B4" s="33"/>
      <c r="C4" s="33"/>
      <c r="D4" s="33"/>
      <c r="E4" s="33"/>
      <c r="F4" s="33"/>
      <c r="G4" s="33"/>
      <c r="H4" s="33"/>
      <c r="I4" s="33"/>
    </row>
    <row r="6" spans="1:9">
      <c r="A6" s="29" t="s">
        <v>1</v>
      </c>
      <c r="B6" s="34"/>
      <c r="C6" s="34"/>
      <c r="D6" s="30"/>
      <c r="E6" s="29" t="s">
        <v>2</v>
      </c>
      <c r="F6" s="34"/>
      <c r="G6" s="34"/>
      <c r="H6" s="34"/>
      <c r="I6" s="30"/>
    </row>
    <row r="7" spans="1:9">
      <c r="A7" s="35" t="s">
        <v>3</v>
      </c>
      <c r="B7" s="36"/>
      <c r="C7" s="36"/>
      <c r="D7" s="37"/>
      <c r="E7" s="29">
        <v>10270.200000000001</v>
      </c>
      <c r="F7" s="34"/>
      <c r="G7" s="34"/>
      <c r="H7" s="34"/>
      <c r="I7" s="30"/>
    </row>
    <row r="8" spans="1:9">
      <c r="A8" s="38" t="s">
        <v>4</v>
      </c>
      <c r="B8" s="39"/>
      <c r="C8" s="39"/>
      <c r="D8" s="40"/>
      <c r="E8" s="29">
        <v>112</v>
      </c>
      <c r="F8" s="34"/>
      <c r="G8" s="34"/>
      <c r="H8" s="34"/>
      <c r="I8" s="34"/>
    </row>
    <row r="9" spans="1:9">
      <c r="A9" s="2"/>
      <c r="B9" s="3"/>
      <c r="C9" s="4"/>
      <c r="D9" s="41" t="s">
        <v>5</v>
      </c>
      <c r="E9" s="42"/>
      <c r="F9" s="41" t="s">
        <v>22</v>
      </c>
      <c r="G9" s="42"/>
      <c r="H9" s="41"/>
      <c r="I9" s="42"/>
    </row>
    <row r="10" spans="1:9" ht="45" customHeight="1">
      <c r="A10" s="5"/>
      <c r="B10" s="6"/>
      <c r="C10" s="7"/>
      <c r="D10" s="43"/>
      <c r="E10" s="44"/>
      <c r="F10" s="43"/>
      <c r="G10" s="44"/>
      <c r="H10" s="43"/>
      <c r="I10" s="44"/>
    </row>
    <row r="11" spans="1:9" ht="30.75" customHeight="1">
      <c r="A11" s="26" t="s">
        <v>21</v>
      </c>
      <c r="B11" s="27"/>
      <c r="C11" s="28"/>
      <c r="D11" s="29"/>
      <c r="E11" s="30"/>
      <c r="F11" s="31">
        <v>1857292.45</v>
      </c>
      <c r="G11" s="32"/>
      <c r="H11" s="29"/>
      <c r="I11" s="30"/>
    </row>
    <row r="12" spans="1:9">
      <c r="A12" s="45" t="s">
        <v>6</v>
      </c>
      <c r="B12" s="46"/>
      <c r="C12" s="47"/>
      <c r="D12" s="48">
        <f>F41</f>
        <v>705493.12</v>
      </c>
      <c r="E12" s="30"/>
      <c r="F12" s="29">
        <f>320561.81+262135.72</f>
        <v>582697.53</v>
      </c>
      <c r="G12" s="30"/>
      <c r="H12" s="48"/>
      <c r="I12" s="30"/>
    </row>
    <row r="13" spans="1:9">
      <c r="A13" s="49" t="s">
        <v>7</v>
      </c>
      <c r="B13" s="50"/>
      <c r="C13" s="51"/>
      <c r="D13" s="55">
        <v>724850.78</v>
      </c>
      <c r="E13" s="56"/>
      <c r="F13" s="55">
        <f>311848.76+245564.4</f>
        <v>557413.16</v>
      </c>
      <c r="G13" s="56"/>
      <c r="H13" s="59"/>
      <c r="I13" s="60"/>
    </row>
    <row r="14" spans="1:9">
      <c r="A14" s="52"/>
      <c r="B14" s="53"/>
      <c r="C14" s="54"/>
      <c r="D14" s="57"/>
      <c r="E14" s="58"/>
      <c r="F14" s="57"/>
      <c r="G14" s="58"/>
      <c r="H14" s="61"/>
      <c r="I14" s="62"/>
    </row>
    <row r="15" spans="1:9">
      <c r="A15" s="63" t="s">
        <v>27</v>
      </c>
      <c r="B15" s="64"/>
      <c r="C15" s="65"/>
      <c r="D15" s="59">
        <v>720</v>
      </c>
      <c r="E15" s="60"/>
      <c r="F15" s="74"/>
      <c r="G15" s="75"/>
      <c r="H15" s="59"/>
      <c r="I15" s="60"/>
    </row>
    <row r="16" spans="1:9">
      <c r="A16" s="66"/>
      <c r="B16" s="67"/>
      <c r="C16" s="68"/>
      <c r="D16" s="72"/>
      <c r="E16" s="73"/>
      <c r="F16" s="76"/>
      <c r="G16" s="77"/>
      <c r="H16" s="72"/>
      <c r="I16" s="73"/>
    </row>
    <row r="17" spans="1:9">
      <c r="A17" s="69"/>
      <c r="B17" s="70"/>
      <c r="C17" s="71"/>
      <c r="D17" s="61"/>
      <c r="E17" s="62"/>
      <c r="F17" s="78"/>
      <c r="G17" s="79"/>
      <c r="H17" s="61"/>
      <c r="I17" s="62"/>
    </row>
    <row r="18" spans="1:9" ht="32.25" customHeight="1">
      <c r="A18" s="26" t="s">
        <v>35</v>
      </c>
      <c r="B18" s="27"/>
      <c r="C18" s="28"/>
      <c r="D18" s="29">
        <v>-1504179.6</v>
      </c>
      <c r="E18" s="30"/>
      <c r="F18" s="24"/>
      <c r="G18" s="25"/>
      <c r="H18" s="22"/>
      <c r="I18" s="23"/>
    </row>
    <row r="19" spans="1:9">
      <c r="A19" s="45" t="s">
        <v>8</v>
      </c>
      <c r="B19" s="46"/>
      <c r="C19" s="47"/>
      <c r="D19" s="80">
        <f>H41</f>
        <v>643226.62</v>
      </c>
      <c r="E19" s="81"/>
      <c r="F19" s="82">
        <v>0</v>
      </c>
      <c r="G19" s="81"/>
      <c r="H19" s="48"/>
      <c r="I19" s="30"/>
    </row>
    <row r="20" spans="1:9">
      <c r="A20" s="45" t="s">
        <v>36</v>
      </c>
      <c r="B20" s="46"/>
      <c r="C20" s="47"/>
      <c r="D20" s="48">
        <f>D11+D12+D15+D18-D19</f>
        <v>-1441193.1</v>
      </c>
      <c r="E20" s="30"/>
      <c r="F20" s="29">
        <f>F11+F12+F15-F19</f>
        <v>2439989.98</v>
      </c>
      <c r="G20" s="30"/>
      <c r="H20" s="29"/>
      <c r="I20" s="30"/>
    </row>
    <row r="21" spans="1:9" ht="21" customHeight="1">
      <c r="A21" s="26" t="s">
        <v>23</v>
      </c>
      <c r="B21" s="27"/>
      <c r="C21" s="28"/>
      <c r="D21" s="48">
        <f>D12/(E7+E8)/4</f>
        <v>16.988044923041357</v>
      </c>
      <c r="E21" s="83"/>
      <c r="F21" s="48">
        <v>6.71</v>
      </c>
      <c r="G21" s="83"/>
      <c r="H21" s="29"/>
      <c r="I21" s="30"/>
    </row>
    <row r="22" spans="1:9">
      <c r="A22" s="84"/>
      <c r="B22" s="85"/>
      <c r="C22" s="85"/>
      <c r="D22" s="85"/>
      <c r="E22" s="86"/>
      <c r="F22" s="41" t="s">
        <v>24</v>
      </c>
      <c r="G22" s="42"/>
      <c r="H22" s="41" t="s">
        <v>25</v>
      </c>
      <c r="I22" s="42"/>
    </row>
    <row r="23" spans="1:9" ht="27.75" customHeight="1">
      <c r="A23" s="84"/>
      <c r="B23" s="85"/>
      <c r="C23" s="85"/>
      <c r="D23" s="85"/>
      <c r="E23" s="86"/>
      <c r="F23" s="87"/>
      <c r="G23" s="88"/>
      <c r="H23" s="87"/>
      <c r="I23" s="88"/>
    </row>
    <row r="24" spans="1:9">
      <c r="A24" s="89" t="s">
        <v>9</v>
      </c>
      <c r="B24" s="90"/>
      <c r="C24" s="90"/>
      <c r="D24" s="90"/>
      <c r="E24" s="91"/>
      <c r="F24" s="92">
        <f>F25+F26+F27+F28+F29+F30+F31+F32</f>
        <v>354984.74</v>
      </c>
      <c r="G24" s="93"/>
      <c r="H24" s="92">
        <f>H25+H26+H27+H28+H29+H30+H31+H32</f>
        <v>381026.28</v>
      </c>
      <c r="I24" s="93"/>
    </row>
    <row r="25" spans="1:9">
      <c r="A25" s="26" t="s">
        <v>10</v>
      </c>
      <c r="B25" s="27"/>
      <c r="C25" s="27"/>
      <c r="D25" s="27"/>
      <c r="E25" s="28"/>
      <c r="F25" s="94">
        <v>12454.28</v>
      </c>
      <c r="G25" s="58"/>
      <c r="H25" s="61">
        <v>56080.33</v>
      </c>
      <c r="I25" s="62"/>
    </row>
    <row r="26" spans="1:9">
      <c r="A26" s="69" t="s">
        <v>11</v>
      </c>
      <c r="B26" s="70"/>
      <c r="C26" s="70"/>
      <c r="D26" s="70"/>
      <c r="E26" s="71"/>
      <c r="F26" s="48">
        <f>50665.62-30082.71</f>
        <v>20582.910000000003</v>
      </c>
      <c r="G26" s="83"/>
      <c r="H26" s="29">
        <v>10551.98</v>
      </c>
      <c r="I26" s="30"/>
    </row>
    <row r="27" spans="1:9">
      <c r="A27" s="45" t="s">
        <v>12</v>
      </c>
      <c r="B27" s="46"/>
      <c r="C27" s="46"/>
      <c r="D27" s="46"/>
      <c r="E27" s="47"/>
      <c r="F27" s="48">
        <v>20764.599999999999</v>
      </c>
      <c r="G27" s="83"/>
      <c r="H27" s="29">
        <v>18593.64</v>
      </c>
      <c r="I27" s="30"/>
    </row>
    <row r="28" spans="1:9">
      <c r="A28" s="45" t="s">
        <v>18</v>
      </c>
      <c r="B28" s="46"/>
      <c r="C28" s="46"/>
      <c r="D28" s="46"/>
      <c r="E28" s="47"/>
      <c r="F28" s="48">
        <v>16611.68</v>
      </c>
      <c r="G28" s="83"/>
      <c r="H28" s="82">
        <v>19264.61</v>
      </c>
      <c r="I28" s="81"/>
    </row>
    <row r="29" spans="1:9">
      <c r="A29" s="45" t="s">
        <v>13</v>
      </c>
      <c r="B29" s="46"/>
      <c r="C29" s="46"/>
      <c r="D29" s="46"/>
      <c r="E29" s="47"/>
      <c r="F29" s="48">
        <v>141199.28</v>
      </c>
      <c r="G29" s="83"/>
      <c r="H29" s="29">
        <v>133022.72</v>
      </c>
      <c r="I29" s="30"/>
    </row>
    <row r="30" spans="1:9">
      <c r="A30" s="45" t="s">
        <v>14</v>
      </c>
      <c r="B30" s="46"/>
      <c r="C30" s="46"/>
      <c r="D30" s="46"/>
      <c r="E30" s="47"/>
      <c r="F30" s="48">
        <v>143371.99</v>
      </c>
      <c r="G30" s="83"/>
      <c r="H30" s="29">
        <v>143513</v>
      </c>
      <c r="I30" s="30"/>
    </row>
    <row r="31" spans="1:9">
      <c r="A31" s="8" t="s">
        <v>19</v>
      </c>
      <c r="B31" s="9"/>
      <c r="C31" s="9"/>
      <c r="D31" s="9"/>
      <c r="E31" s="10"/>
      <c r="F31" s="100"/>
      <c r="G31" s="101"/>
      <c r="H31" s="29"/>
      <c r="I31" s="30"/>
    </row>
    <row r="32" spans="1:9">
      <c r="A32" s="45" t="s">
        <v>15</v>
      </c>
      <c r="B32" s="46"/>
      <c r="C32" s="46"/>
      <c r="D32" s="46"/>
      <c r="E32" s="47"/>
      <c r="F32" s="48"/>
      <c r="G32" s="83"/>
      <c r="H32" s="29"/>
      <c r="I32" s="30"/>
    </row>
    <row r="33" spans="1:10">
      <c r="A33" s="95" t="s">
        <v>16</v>
      </c>
      <c r="B33" s="96"/>
      <c r="C33" s="96"/>
      <c r="D33" s="96"/>
      <c r="E33" s="97"/>
      <c r="F33" s="92">
        <v>159887.42000000001</v>
      </c>
      <c r="G33" s="93"/>
      <c r="H33" s="98">
        <v>159887.43</v>
      </c>
      <c r="I33" s="99"/>
    </row>
    <row r="34" spans="1:10">
      <c r="A34" s="95" t="s">
        <v>17</v>
      </c>
      <c r="B34" s="96"/>
      <c r="C34" s="96"/>
      <c r="D34" s="96"/>
      <c r="E34" s="97"/>
      <c r="F34" s="92">
        <v>166116.79999999999</v>
      </c>
      <c r="G34" s="93"/>
      <c r="H34" s="98">
        <v>77808.75</v>
      </c>
      <c r="I34" s="99"/>
    </row>
    <row r="35" spans="1:10">
      <c r="A35" s="95" t="s">
        <v>20</v>
      </c>
      <c r="B35" s="96"/>
      <c r="C35" s="96"/>
      <c r="D35" s="96"/>
      <c r="E35" s="97"/>
      <c r="F35" s="92"/>
      <c r="G35" s="93"/>
      <c r="H35" s="92"/>
      <c r="I35" s="93"/>
    </row>
    <row r="36" spans="1:10">
      <c r="A36" s="95" t="s">
        <v>28</v>
      </c>
      <c r="B36" s="96"/>
      <c r="C36" s="96"/>
      <c r="D36" s="96"/>
      <c r="E36" s="97"/>
      <c r="F36" s="92">
        <f>F24+F33+F34+F35</f>
        <v>680988.96</v>
      </c>
      <c r="G36" s="93"/>
      <c r="H36" s="92">
        <f>H24+H33+H34+H35</f>
        <v>618722.46</v>
      </c>
      <c r="I36" s="93"/>
      <c r="J36" s="11"/>
    </row>
    <row r="37" spans="1:10">
      <c r="A37" s="12" t="s">
        <v>29</v>
      </c>
      <c r="B37" s="13"/>
      <c r="C37" s="13"/>
      <c r="D37" s="13"/>
      <c r="E37" s="14"/>
      <c r="F37" s="92">
        <f>F38+F39+F40</f>
        <v>24504.16</v>
      </c>
      <c r="G37" s="93"/>
      <c r="H37" s="92">
        <f>H38+H39+H40</f>
        <v>24504.16</v>
      </c>
      <c r="I37" s="93"/>
    </row>
    <row r="38" spans="1:10">
      <c r="A38" s="15" t="s">
        <v>30</v>
      </c>
      <c r="B38" s="16"/>
      <c r="C38" s="16"/>
      <c r="D38" s="16"/>
      <c r="E38" s="17"/>
      <c r="F38" s="102">
        <v>12458.76</v>
      </c>
      <c r="G38" s="103"/>
      <c r="H38" s="102">
        <v>12458.76</v>
      </c>
      <c r="I38" s="103"/>
    </row>
    <row r="39" spans="1:10">
      <c r="A39" s="15" t="s">
        <v>31</v>
      </c>
      <c r="B39" s="16"/>
      <c r="C39" s="16"/>
      <c r="D39" s="16"/>
      <c r="E39" s="17"/>
      <c r="F39" s="102">
        <v>2078.1999999999998</v>
      </c>
      <c r="G39" s="103"/>
      <c r="H39" s="102">
        <v>2078.1999999999998</v>
      </c>
      <c r="I39" s="103"/>
    </row>
    <row r="40" spans="1:10">
      <c r="A40" s="104" t="s">
        <v>32</v>
      </c>
      <c r="B40" s="105"/>
      <c r="C40" s="105"/>
      <c r="D40" s="105"/>
      <c r="E40" s="106"/>
      <c r="F40" s="102">
        <v>9967.2000000000007</v>
      </c>
      <c r="G40" s="103"/>
      <c r="H40" s="102">
        <v>9967.2000000000007</v>
      </c>
      <c r="I40" s="103"/>
    </row>
    <row r="41" spans="1:10">
      <c r="A41" s="95" t="s">
        <v>26</v>
      </c>
      <c r="B41" s="96"/>
      <c r="C41" s="96"/>
      <c r="D41" s="96"/>
      <c r="E41" s="97"/>
      <c r="F41" s="92">
        <f>F36+F37</f>
        <v>705493.12</v>
      </c>
      <c r="G41" s="99"/>
      <c r="H41" s="92">
        <f>H36+H37</f>
        <v>643226.62</v>
      </c>
      <c r="I41" s="99"/>
    </row>
    <row r="42" spans="1:10">
      <c r="A42" s="18"/>
      <c r="B42" s="18"/>
      <c r="C42" s="18"/>
      <c r="D42" s="18"/>
      <c r="E42" s="18"/>
      <c r="F42" s="19"/>
      <c r="G42" s="20"/>
      <c r="H42" s="19"/>
      <c r="I42" s="20"/>
    </row>
    <row r="43" spans="1:10">
      <c r="A43" s="107" t="s">
        <v>39</v>
      </c>
      <c r="B43" s="18"/>
      <c r="C43" s="18"/>
      <c r="D43" s="18"/>
      <c r="E43" s="18"/>
      <c r="F43" s="19"/>
      <c r="G43" s="20"/>
      <c r="H43" s="21" t="s">
        <v>33</v>
      </c>
      <c r="I43" s="20"/>
    </row>
  </sheetData>
  <mergeCells count="95">
    <mergeCell ref="A40:E40"/>
    <mergeCell ref="F40:G40"/>
    <mergeCell ref="H40:I40"/>
    <mergeCell ref="A41:E41"/>
    <mergeCell ref="F41:G41"/>
    <mergeCell ref="H41:I41"/>
    <mergeCell ref="F31:G31"/>
    <mergeCell ref="H31:I31"/>
    <mergeCell ref="F39:G39"/>
    <mergeCell ref="H39:I39"/>
    <mergeCell ref="F37:G37"/>
    <mergeCell ref="H37:I37"/>
    <mergeCell ref="F38:G38"/>
    <mergeCell ref="H38:I38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A32:E32"/>
    <mergeCell ref="F32:G32"/>
    <mergeCell ref="H32:I32"/>
    <mergeCell ref="A33:E33"/>
    <mergeCell ref="F33:G33"/>
    <mergeCell ref="H33:I33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2:E23"/>
    <mergeCell ref="F22:G23"/>
    <mergeCell ref="H22:I23"/>
    <mergeCell ref="A24:E24"/>
    <mergeCell ref="F24:G24"/>
    <mergeCell ref="H24:I24"/>
    <mergeCell ref="A20:C20"/>
    <mergeCell ref="D20:E20"/>
    <mergeCell ref="F20:G20"/>
    <mergeCell ref="H20:I20"/>
    <mergeCell ref="A21:C21"/>
    <mergeCell ref="D21:E21"/>
    <mergeCell ref="F21:G21"/>
    <mergeCell ref="H21:I21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2:I2"/>
    <mergeCell ref="A3:I3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2020-02-25T12:17:59Z</dcterms:modified>
</cp:coreProperties>
</file>