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activeTab="1"/>
  </bookViews>
  <sheets>
    <sheet name="ТО ин.оборуд." sheetId="1" r:id="rId1"/>
    <sheet name="ТО эл.оборуд." sheetId="6" r:id="rId2"/>
    <sheet name="ТО конструкт.эл." sheetId="2" r:id="rId3"/>
    <sheet name="ТР конструкт.эл" sheetId="3" r:id="rId4"/>
    <sheet name="ТР эл.оборуд." sheetId="7" r:id="rId5"/>
    <sheet name="ТР инж.об." sheetId="4" r:id="rId6"/>
    <sheet name="Лиц.счет. Св. расчет" sheetId="5" r:id="rId7"/>
    <sheet name="заявления" sheetId="8" r:id="rId8"/>
    <sheet name="дополн.раб." sheetId="9" r:id="rId9"/>
    <sheet name="Лист1" sheetId="10" r:id="rId10"/>
  </sheets>
  <calcPr calcId="145621"/>
</workbook>
</file>

<file path=xl/calcChain.xml><?xml version="1.0" encoding="utf-8"?>
<calcChain xmlns="http://schemas.openxmlformats.org/spreadsheetml/2006/main">
  <c r="N12" i="5" l="1"/>
  <c r="N11" i="5"/>
  <c r="N10" i="5"/>
  <c r="N15" i="5"/>
  <c r="N18" i="5"/>
  <c r="I24" i="5" l="1"/>
  <c r="I19" i="5"/>
  <c r="D19" i="5"/>
  <c r="N14" i="5" l="1"/>
  <c r="N24" i="5" s="1"/>
  <c r="L14" i="5"/>
  <c r="D14" i="5"/>
  <c r="E14" i="5"/>
  <c r="D44" i="1" l="1"/>
  <c r="C44" i="1"/>
  <c r="D26" i="2"/>
  <c r="C40" i="1"/>
  <c r="D40" i="1" s="1"/>
  <c r="C26" i="9"/>
  <c r="D26" i="9" s="1"/>
  <c r="D24" i="6"/>
  <c r="D26" i="6" s="1"/>
  <c r="D36" i="1"/>
  <c r="K14" i="5"/>
  <c r="C34" i="1"/>
  <c r="J14" i="5"/>
  <c r="N17" i="5"/>
  <c r="C30" i="1"/>
  <c r="I14" i="5"/>
  <c r="G14" i="5"/>
  <c r="H14" i="5"/>
  <c r="C18" i="9"/>
  <c r="C14" i="9"/>
  <c r="C22" i="1"/>
  <c r="C22" i="2"/>
  <c r="F14" i="5"/>
  <c r="D4" i="5"/>
  <c r="D9" i="5"/>
  <c r="C15" i="6"/>
  <c r="C6" i="6"/>
  <c r="C7" i="6" s="1"/>
  <c r="D7" i="6" s="1"/>
  <c r="C11" i="6"/>
  <c r="C6" i="2"/>
  <c r="C7" i="2" s="1"/>
  <c r="D7" i="2" s="1"/>
  <c r="C11" i="2"/>
  <c r="C15" i="2"/>
  <c r="E4" i="5"/>
  <c r="C8" i="4"/>
  <c r="D8" i="4" s="1"/>
  <c r="D12" i="4" s="1"/>
  <c r="D14" i="4" s="1"/>
  <c r="M4" i="5"/>
  <c r="L4" i="5"/>
  <c r="K4" i="5"/>
  <c r="J4" i="5"/>
  <c r="I4" i="5"/>
  <c r="H4" i="5"/>
  <c r="G4" i="5"/>
  <c r="G24" i="5" s="1"/>
  <c r="F4" i="5"/>
  <c r="C4" i="5"/>
  <c r="B4" i="5"/>
  <c r="C55" i="1"/>
  <c r="C51" i="1"/>
  <c r="D51" i="1" s="1"/>
  <c r="C8" i="7"/>
  <c r="F9" i="5"/>
  <c r="K9" i="5"/>
  <c r="K19" i="5"/>
  <c r="K24" i="5" s="1"/>
  <c r="C9" i="5"/>
  <c r="N23" i="5"/>
  <c r="N22" i="5"/>
  <c r="N21" i="5"/>
  <c r="N20" i="5"/>
  <c r="N16" i="5"/>
  <c r="N13" i="5"/>
  <c r="N8" i="5"/>
  <c r="N6" i="5"/>
  <c r="N5" i="5"/>
  <c r="M19" i="5"/>
  <c r="L19" i="5"/>
  <c r="J19" i="5"/>
  <c r="H19" i="5"/>
  <c r="G19" i="5"/>
  <c r="F19" i="5"/>
  <c r="E19" i="5"/>
  <c r="C19" i="5"/>
  <c r="B19" i="5"/>
  <c r="M14" i="5"/>
  <c r="C14" i="5"/>
  <c r="B14" i="5"/>
  <c r="M9" i="5"/>
  <c r="L9" i="5"/>
  <c r="J9" i="5"/>
  <c r="I9" i="5"/>
  <c r="H9" i="5"/>
  <c r="G9" i="5"/>
  <c r="E9" i="5"/>
  <c r="B9" i="5"/>
  <c r="M24" i="5" l="1"/>
  <c r="D24" i="5"/>
  <c r="L24" i="5"/>
  <c r="J24" i="5"/>
  <c r="B24" i="5"/>
  <c r="H24" i="5"/>
  <c r="F24" i="5"/>
  <c r="D11" i="6"/>
  <c r="D15" i="6" s="1"/>
  <c r="D11" i="2"/>
  <c r="D15" i="2" s="1"/>
  <c r="D55" i="1"/>
  <c r="E24" i="5"/>
  <c r="N4" i="5"/>
  <c r="C24" i="5"/>
  <c r="N9" i="5"/>
  <c r="N19" i="5"/>
</calcChain>
</file>

<file path=xl/sharedStrings.xml><?xml version="1.0" encoding="utf-8"?>
<sst xmlns="http://schemas.openxmlformats.org/spreadsheetml/2006/main" count="214" uniqueCount="114">
  <si>
    <t>Перечень работ</t>
  </si>
  <si>
    <t>Сумма</t>
  </si>
  <si>
    <t>Январь</t>
  </si>
  <si>
    <t>Март</t>
  </si>
  <si>
    <t>Советская, 3б</t>
  </si>
  <si>
    <t xml:space="preserve">1.Техническое обслуживание инженерного оборудования </t>
  </si>
  <si>
    <t>Советская 3б</t>
  </si>
  <si>
    <t xml:space="preserve">2.Техническое обслуживание конструктивных элементов </t>
  </si>
  <si>
    <t>Февраль</t>
  </si>
  <si>
    <t>4. Текущий ремонт инженерного оборудования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</si>
  <si>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</si>
  <si>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</si>
  <si>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</si>
  <si>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</si>
  <si>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</si>
  <si>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</si>
  <si>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</si>
  <si>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</si>
  <si>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</si>
  <si>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</si>
  <si>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</si>
  <si>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</si>
  <si>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</si>
  <si>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</si>
  <si>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</si>
  <si>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</si>
  <si>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</si>
  <si>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t>Кудин Ю.С.</t>
  </si>
  <si>
    <t>2.Техническое обслуживание электрооборудования</t>
  </si>
  <si>
    <t>-эл.оборудования</t>
  </si>
  <si>
    <t>Текущий ремонт электрооборудования</t>
  </si>
  <si>
    <t>3. Текущий ремонт конструктивных элементов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</si>
  <si>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</si>
  <si>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</si>
  <si>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</si>
  <si>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</si>
  <si>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</si>
  <si>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</si>
  <si>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</si>
  <si>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</si>
  <si>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</si>
  <si>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</si>
  <si>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Советская,3б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</si>
  <si>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</si>
  <si>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</si>
  <si>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</si>
  <si>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</si>
  <si>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</si>
  <si>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</si>
  <si>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</si>
  <si>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инженерное оборудование</t>
  </si>
  <si>
    <t xml:space="preserve">  - конструктивные элементы</t>
  </si>
  <si>
    <t>-эл.оборудование</t>
  </si>
  <si>
    <t xml:space="preserve">  - АДС</t>
  </si>
  <si>
    <t>5.ОДН: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</si>
  <si>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</si>
  <si>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</si>
  <si>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</si>
  <si>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</si>
  <si>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</si>
  <si>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Лицевой счёт 2019г</t>
  </si>
  <si>
    <t>Уборка снега и наледи с крыши</t>
  </si>
  <si>
    <t>Итого:</t>
  </si>
  <si>
    <t>Лицевой счет. Сводный расчет  2020г</t>
  </si>
  <si>
    <t>Лицевой счёт  2020г</t>
  </si>
  <si>
    <t>Итого за январь</t>
  </si>
  <si>
    <t xml:space="preserve">ИТОГО за январь </t>
  </si>
  <si>
    <t>Ремонт светильника, замена э/ламп</t>
  </si>
  <si>
    <t>Установка доводчика</t>
  </si>
  <si>
    <t>ИТОГО за февраль</t>
  </si>
  <si>
    <t>Замена трансформаторов тока</t>
  </si>
  <si>
    <t>Ремонт светильника, замена э/ламп а подъезде 1</t>
  </si>
  <si>
    <t>Замена стояка отопления кв.45</t>
  </si>
  <si>
    <t>Замена стояка отопления кв.23</t>
  </si>
  <si>
    <t>ИТОГО за март</t>
  </si>
  <si>
    <t>Замена э/счетчика подъездного освещения</t>
  </si>
  <si>
    <t>Закрытие окана в подъезде № 3</t>
  </si>
  <si>
    <t>Замена датчика движения и лампочки в подъезде № 2</t>
  </si>
  <si>
    <t>Отключение-подключение э/э работниками КэНК</t>
  </si>
  <si>
    <t>Дезинфекция</t>
  </si>
  <si>
    <t>Отключение системы отопления</t>
  </si>
  <si>
    <t>Итого за апрель</t>
  </si>
  <si>
    <t>Установка водосточных жолобов на подъездные козырьки</t>
  </si>
  <si>
    <t>Подъезд №1 5 этаж Включение подъездного автомата. Замена ламп и микросхем</t>
  </si>
  <si>
    <t>Квартира №36,39,42 Замена стояка отопления</t>
  </si>
  <si>
    <t>Дезинфекция подъезда</t>
  </si>
  <si>
    <t>Замена участка трубы ХВС</t>
  </si>
  <si>
    <t>Итого за март</t>
  </si>
  <si>
    <t>Ремонт светильника,замена микросхем Под№1</t>
  </si>
  <si>
    <t>Наклейки курение запрещено</t>
  </si>
  <si>
    <t>Наклейки на доски объявления</t>
  </si>
  <si>
    <t>Итого за июнь</t>
  </si>
  <si>
    <t>Работы ППР</t>
  </si>
  <si>
    <t>Покраска скамеек</t>
  </si>
  <si>
    <t>Покраска контейнеров</t>
  </si>
  <si>
    <t>Скос травы на придомовой территории</t>
  </si>
  <si>
    <t>Промывка системы отопления</t>
  </si>
  <si>
    <t>Прочистка вентиляционной трубы Кв№55</t>
  </si>
  <si>
    <t>Ремонт стояка ГВС Квартира №8</t>
  </si>
  <si>
    <t>Итого за август</t>
  </si>
  <si>
    <t>Проверка подъезда №4 на освещение. Замена лампочек и схем.</t>
  </si>
  <si>
    <t>Ремонт кровли на крыше дома.</t>
  </si>
  <si>
    <t>Запуск системы отопления</t>
  </si>
  <si>
    <t>Итого за сентябрь</t>
  </si>
  <si>
    <t>Ремонт светильников. Замена лампочек. Подъезд №2, 3этаж</t>
  </si>
  <si>
    <t>Ремонт оградки</t>
  </si>
  <si>
    <t>Итого за октябрь</t>
  </si>
  <si>
    <t>Итого за ноябрь</t>
  </si>
  <si>
    <t>Работы ППР Замена ламп и микросхем</t>
  </si>
  <si>
    <t>Снятие сливных жолобов</t>
  </si>
  <si>
    <t>Замена труб ХВС и ГВС Квартира №2</t>
  </si>
  <si>
    <t>Прочистка вентиляционной трубы</t>
  </si>
  <si>
    <t>Итого за деабрь</t>
  </si>
  <si>
    <t>Директор ООО УК "Крокус"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</si>
</sst>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2" xfId="0" applyFont="1" applyBorder="1" applyAlignment="1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2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0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Fill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0" fontId="8" fillId="2" borderId="1" xfId="0" applyFont="1" applyFill="1" applyBorder="1"/>
    <xf numFmtId="0" fontId="0" fillId="2" borderId="1" xfId="0" applyFont="1" applyFill="1" applyBorder="1"/>
    <xf numFmtId="49" fontId="0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1" xfId="0" applyFont="1" applyFill="1" applyBorder="1"/>
    <xf numFmtId="0" fontId="7" fillId="0" borderId="1" xfId="0" applyFont="1" applyFill="1" applyBorder="1"/>
    <xf numFmtId="0" fontId="6" fillId="0" borderId="1" xfId="0" applyFont="1" applyFill="1" applyBorder="1" applyAlignment="1">
      <alignment horizontal="left" wrapText="1"/>
    </xf>
    <xf numFmtId="0" fontId="6" fillId="0" borderId="0" xfId="0" applyFont="1"/>
    <xf numFmtId="0" fontId="9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left" wrapText="1"/>
    </xf>
    <xf numFmtId="0" fontId="0" fillId="0" borderId="0" xfId="0" applyFont="1" applyBorder="1"/>
    <xf numFmtId="0" fontId="1" fillId="0" borderId="0" xfId="0" applyFont="1" applyBorder="1"/>
    <xf numFmtId="0" fontId="10" fillId="0" borderId="1" xfId="0" applyFont="1" applyFill="1" applyBorder="1"/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0" fontId="7" fillId="0" borderId="3" xfId="0" applyFont="1" applyBorder="1"/>
    <xf numFmtId="0" fontId="1" fillId="0" borderId="1" xfId="0" applyFont="1" applyBorder="1" applyAlignment="1"/>
    <xf numFmtId="0" fontId="6" fillId="0" borderId="8" xfId="0" applyFont="1" applyBorder="1"/>
    <xf numFmtId="0" fontId="7" fillId="0" borderId="8" xfId="0" applyFont="1" applyBorder="1"/>
    <xf numFmtId="0" fontId="6" fillId="0" borderId="6" xfId="0" applyFont="1" applyBorder="1"/>
    <xf numFmtId="0" fontId="1" fillId="0" borderId="6" xfId="0" applyFont="1" applyBorder="1"/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16" workbookViewId="0">
      <selection activeCell="D45" sqref="D45"/>
    </sheetView>
  </sheetViews>
  <sheetFormatPr defaultRowHeight="15" x14ac:dyDescent="0.25"/>
  <cols>
    <col min="1" max="1" width="4.7109375" customWidth="1"/>
    <col min="2" max="2" width="49.28515625" customWidth="1"/>
    <col min="3" max="3" width="10.42578125" customWidth="1"/>
    <col min="4" max="4" width="13.140625" customWidth="1"/>
  </cols>
  <sheetData>
    <row r="1" spans="1:7" ht="21" x14ac:dyDescent="0.35">
      <c r="A1" s="4"/>
      <c r="B1" s="84" t="s">
        <v>64</v>
      </c>
      <c r="C1" s="84"/>
      <c r="D1" s="84"/>
      <c r="E1" s="7"/>
      <c r="F1" s="7"/>
      <c r="G1" s="7"/>
    </row>
    <row r="2" spans="1:7" x14ac:dyDescent="0.25">
      <c r="A2" s="4"/>
      <c r="B2" s="5" t="s">
        <v>4</v>
      </c>
      <c r="C2" s="4"/>
      <c r="D2" s="4"/>
      <c r="E2" s="4"/>
      <c r="F2" s="4"/>
      <c r="G2" s="4"/>
    </row>
    <row r="3" spans="1:7" ht="20.100000000000001" customHeight="1" x14ac:dyDescent="0.25">
      <c r="A3" s="4"/>
      <c r="B3" s="83" t="s">
        <v>5</v>
      </c>
      <c r="C3" s="83"/>
      <c r="D3" s="83"/>
      <c r="E3" s="4"/>
      <c r="F3" s="4"/>
      <c r="G3" s="4"/>
    </row>
    <row r="4" spans="1:7" ht="16.5" customHeight="1" x14ac:dyDescent="0.25">
      <c r="A4" s="22"/>
      <c r="B4" s="28" t="s">
        <v>0</v>
      </c>
      <c r="C4" s="28" t="s">
        <v>1</v>
      </c>
      <c r="D4" s="28" t="s">
        <v>25</v>
      </c>
      <c r="E4" s="4"/>
      <c r="F4" s="4"/>
      <c r="G4" s="4"/>
    </row>
    <row r="5" spans="1:7" ht="16.5" customHeight="1" x14ac:dyDescent="0.25">
      <c r="A5" s="22"/>
      <c r="B5" s="56" t="s">
        <v>2</v>
      </c>
      <c r="C5" s="28"/>
      <c r="D5" s="28"/>
      <c r="E5" s="4"/>
      <c r="F5" s="4"/>
      <c r="G5" s="4"/>
    </row>
    <row r="6" spans="1:7" ht="30" customHeight="1" x14ac:dyDescent="0.25">
      <c r="A6" s="22">
        <v>1</v>
      </c>
      <c r="B6" s="37" t="s">
        <v>58</v>
      </c>
      <c r="C6" s="28">
        <v>1223.92</v>
      </c>
      <c r="D6" s="28">
        <v>1223.92</v>
      </c>
      <c r="E6" s="4"/>
      <c r="F6" s="4"/>
      <c r="G6" s="4"/>
    </row>
    <row r="7" spans="1:7" ht="16.5" customHeight="1" x14ac:dyDescent="0.25">
      <c r="A7" s="22"/>
      <c r="B7" s="56" t="s">
        <v>8</v>
      </c>
      <c r="C7" s="28"/>
      <c r="D7" s="28"/>
      <c r="E7" s="4"/>
      <c r="F7" s="4"/>
      <c r="G7" s="4"/>
    </row>
    <row r="8" spans="1:7" ht="30" customHeight="1" x14ac:dyDescent="0.25">
      <c r="A8" s="22"/>
      <c r="B8" s="37" t="s">
        <v>58</v>
      </c>
      <c r="C8" s="28">
        <v>1223.92</v>
      </c>
      <c r="D8" s="72">
        <v>2447.84</v>
      </c>
      <c r="E8" s="4"/>
      <c r="F8" s="4"/>
      <c r="G8" s="4"/>
    </row>
    <row r="9" spans="1:7" ht="16.5" customHeight="1" x14ac:dyDescent="0.25">
      <c r="A9" s="22"/>
      <c r="B9" s="56" t="s">
        <v>3</v>
      </c>
      <c r="C9" s="28"/>
      <c r="D9" s="28"/>
      <c r="E9" s="4"/>
      <c r="F9" s="4"/>
      <c r="G9" s="4"/>
    </row>
    <row r="10" spans="1:7" ht="27.95" customHeight="1" x14ac:dyDescent="0.25">
      <c r="A10" s="22">
        <v>1</v>
      </c>
      <c r="B10" s="37" t="s">
        <v>58</v>
      </c>
      <c r="C10" s="28">
        <v>1223.92</v>
      </c>
      <c r="D10" s="28"/>
      <c r="E10" s="4"/>
      <c r="F10" s="4"/>
      <c r="G10" s="4"/>
    </row>
    <row r="11" spans="1:7" ht="16.5" customHeight="1" x14ac:dyDescent="0.25">
      <c r="A11" s="22">
        <v>2</v>
      </c>
      <c r="B11" s="73" t="s">
        <v>86</v>
      </c>
      <c r="C11" s="74">
        <v>5641.3</v>
      </c>
      <c r="D11" s="28"/>
      <c r="E11" s="4"/>
      <c r="F11" s="4"/>
      <c r="G11" s="4"/>
    </row>
    <row r="12" spans="1:7" ht="16.5" customHeight="1" x14ac:dyDescent="0.25">
      <c r="A12" s="22"/>
      <c r="B12" s="56" t="s">
        <v>87</v>
      </c>
      <c r="C12" s="72">
        <v>6865.22</v>
      </c>
      <c r="D12" s="72">
        <v>9313.06</v>
      </c>
      <c r="E12" s="4"/>
      <c r="F12" s="4"/>
      <c r="G12" s="4"/>
    </row>
    <row r="13" spans="1:7" x14ac:dyDescent="0.25">
      <c r="A13" s="22"/>
      <c r="B13" s="15" t="s">
        <v>10</v>
      </c>
      <c r="C13" s="22"/>
      <c r="D13" s="22"/>
      <c r="E13" s="4"/>
      <c r="F13" s="4"/>
      <c r="G13" s="4"/>
    </row>
    <row r="14" spans="1:7" ht="30" x14ac:dyDescent="0.25">
      <c r="A14" s="37">
        <v>1</v>
      </c>
      <c r="B14" s="37" t="s">
        <v>58</v>
      </c>
      <c r="C14" s="37">
        <v>1223.92</v>
      </c>
      <c r="D14" s="38"/>
    </row>
    <row r="15" spans="1:7" x14ac:dyDescent="0.25">
      <c r="A15" s="37">
        <v>2</v>
      </c>
      <c r="B15" s="37" t="s">
        <v>80</v>
      </c>
      <c r="C15" s="37">
        <v>150</v>
      </c>
      <c r="D15" s="38"/>
    </row>
    <row r="16" spans="1:7" x14ac:dyDescent="0.25">
      <c r="A16" s="37"/>
      <c r="B16" s="38" t="s">
        <v>81</v>
      </c>
      <c r="C16" s="38">
        <v>1373.92</v>
      </c>
      <c r="D16" s="38">
        <v>10686.98</v>
      </c>
    </row>
    <row r="17" spans="1:4" x14ac:dyDescent="0.25">
      <c r="A17" s="37"/>
      <c r="B17" s="38" t="s">
        <v>11</v>
      </c>
      <c r="C17" s="37"/>
      <c r="D17" s="38"/>
    </row>
    <row r="18" spans="1:4" ht="30" x14ac:dyDescent="0.25">
      <c r="A18" s="37">
        <v>1</v>
      </c>
      <c r="B18" s="37" t="s">
        <v>58</v>
      </c>
      <c r="C18" s="37">
        <v>1223.92</v>
      </c>
      <c r="D18" s="38">
        <v>11910.9</v>
      </c>
    </row>
    <row r="19" spans="1:4" x14ac:dyDescent="0.25">
      <c r="A19" s="37"/>
      <c r="B19" s="38" t="s">
        <v>12</v>
      </c>
      <c r="C19" s="37"/>
      <c r="D19" s="38"/>
    </row>
    <row r="20" spans="1:4" ht="30" x14ac:dyDescent="0.25">
      <c r="A20" s="37">
        <v>1</v>
      </c>
      <c r="B20" s="37" t="s">
        <v>58</v>
      </c>
      <c r="C20" s="37">
        <v>1223.92</v>
      </c>
      <c r="D20" s="38"/>
    </row>
    <row r="21" spans="1:4" x14ac:dyDescent="0.25">
      <c r="A21" s="37">
        <v>2</v>
      </c>
      <c r="B21" s="37" t="s">
        <v>92</v>
      </c>
      <c r="C21" s="37">
        <v>3997</v>
      </c>
      <c r="D21" s="38"/>
    </row>
    <row r="22" spans="1:4" x14ac:dyDescent="0.25">
      <c r="A22" s="37"/>
      <c r="B22" s="38" t="s">
        <v>91</v>
      </c>
      <c r="C22" s="38">
        <f>SUM(C20:C21)</f>
        <v>5220.92</v>
      </c>
      <c r="D22" s="38">
        <v>17131.82</v>
      </c>
    </row>
    <row r="23" spans="1:4" x14ac:dyDescent="0.25">
      <c r="A23" s="37"/>
      <c r="B23" s="38" t="s">
        <v>13</v>
      </c>
      <c r="C23" s="37"/>
      <c r="D23" s="38"/>
    </row>
    <row r="24" spans="1:4" ht="30" x14ac:dyDescent="0.25">
      <c r="A24" s="37">
        <v>1</v>
      </c>
      <c r="B24" s="37" t="s">
        <v>58</v>
      </c>
      <c r="C24" s="37">
        <v>1223.92</v>
      </c>
      <c r="D24" s="38">
        <v>18355.740000000002</v>
      </c>
    </row>
    <row r="25" spans="1:4" x14ac:dyDescent="0.25">
      <c r="A25" s="37"/>
      <c r="B25" s="38" t="s">
        <v>14</v>
      </c>
      <c r="C25" s="37"/>
      <c r="D25" s="38"/>
    </row>
    <row r="26" spans="1:4" ht="30" x14ac:dyDescent="0.25">
      <c r="A26" s="37">
        <v>1</v>
      </c>
      <c r="B26" s="37" t="s">
        <v>58</v>
      </c>
      <c r="C26" s="37">
        <v>1223.92</v>
      </c>
      <c r="D26" s="38"/>
    </row>
    <row r="27" spans="1:4" x14ac:dyDescent="0.25">
      <c r="A27" s="37">
        <v>2</v>
      </c>
      <c r="B27" s="37" t="s">
        <v>96</v>
      </c>
      <c r="C27" s="37">
        <v>300</v>
      </c>
      <c r="D27" s="38"/>
    </row>
    <row r="28" spans="1:4" x14ac:dyDescent="0.25">
      <c r="A28" s="40">
        <v>3</v>
      </c>
      <c r="B28" s="37" t="s">
        <v>97</v>
      </c>
      <c r="C28" s="37">
        <v>900</v>
      </c>
      <c r="D28" s="41"/>
    </row>
    <row r="29" spans="1:4" x14ac:dyDescent="0.25">
      <c r="A29" s="39">
        <v>4</v>
      </c>
      <c r="B29" s="37" t="s">
        <v>98</v>
      </c>
      <c r="C29" s="42">
        <v>1291.2</v>
      </c>
      <c r="D29" s="38"/>
    </row>
    <row r="30" spans="1:4" x14ac:dyDescent="0.25">
      <c r="A30" s="40"/>
      <c r="B30" s="38" t="s">
        <v>99</v>
      </c>
      <c r="C30" s="38">
        <f>SUM(C26:C29)</f>
        <v>3715.12</v>
      </c>
      <c r="D30" s="41">
        <v>22070.86</v>
      </c>
    </row>
    <row r="31" spans="1:4" x14ac:dyDescent="0.25">
      <c r="A31" s="37"/>
      <c r="B31" s="38" t="s">
        <v>15</v>
      </c>
      <c r="C31" s="37"/>
      <c r="D31" s="38"/>
    </row>
    <row r="32" spans="1:4" ht="30" x14ac:dyDescent="0.25">
      <c r="A32" s="40">
        <v>1</v>
      </c>
      <c r="B32" s="37" t="s">
        <v>58</v>
      </c>
      <c r="C32" s="37">
        <v>1223.92</v>
      </c>
      <c r="D32" s="41"/>
    </row>
    <row r="33" spans="1:4" x14ac:dyDescent="0.25">
      <c r="A33" s="37">
        <v>2</v>
      </c>
      <c r="B33" s="37" t="s">
        <v>102</v>
      </c>
      <c r="C33" s="37">
        <v>300</v>
      </c>
      <c r="D33" s="38"/>
    </row>
    <row r="34" spans="1:4" x14ac:dyDescent="0.25">
      <c r="A34" s="40"/>
      <c r="B34" s="38" t="s">
        <v>103</v>
      </c>
      <c r="C34" s="38">
        <f>SUM(C32:C33)</f>
        <v>1523.92</v>
      </c>
      <c r="D34" s="45">
        <v>23594.78</v>
      </c>
    </row>
    <row r="35" spans="1:4" x14ac:dyDescent="0.25">
      <c r="A35" s="37"/>
      <c r="B35" s="38" t="s">
        <v>16</v>
      </c>
      <c r="C35" s="37"/>
      <c r="D35" s="45"/>
    </row>
    <row r="36" spans="1:4" ht="30" x14ac:dyDescent="0.25">
      <c r="A36" s="44">
        <v>1</v>
      </c>
      <c r="B36" s="37" t="s">
        <v>58</v>
      </c>
      <c r="C36" s="44">
        <v>1223.92</v>
      </c>
      <c r="D36" s="45">
        <f>C36+D34</f>
        <v>24818.699999999997</v>
      </c>
    </row>
    <row r="37" spans="1:4" x14ac:dyDescent="0.25">
      <c r="A37" s="44"/>
      <c r="B37" s="46" t="s">
        <v>17</v>
      </c>
      <c r="C37" s="44"/>
      <c r="D37" s="44"/>
    </row>
    <row r="38" spans="1:4" ht="30" x14ac:dyDescent="0.25">
      <c r="A38" s="40">
        <v>1</v>
      </c>
      <c r="B38" s="37" t="s">
        <v>58</v>
      </c>
      <c r="C38" s="37">
        <v>1223.92</v>
      </c>
      <c r="D38" s="41"/>
    </row>
    <row r="39" spans="1:4" x14ac:dyDescent="0.25">
      <c r="A39" s="44">
        <v>2</v>
      </c>
      <c r="B39" s="37" t="s">
        <v>98</v>
      </c>
      <c r="C39" s="79">
        <v>460</v>
      </c>
      <c r="D39" s="80"/>
    </row>
    <row r="40" spans="1:4" x14ac:dyDescent="0.25">
      <c r="A40" s="44"/>
      <c r="B40" s="38" t="s">
        <v>107</v>
      </c>
      <c r="C40" s="38">
        <f>SUM(C38:C39)</f>
        <v>1683.92</v>
      </c>
      <c r="D40" s="38">
        <f>C40+D36</f>
        <v>26502.619999999995</v>
      </c>
    </row>
    <row r="41" spans="1:4" x14ac:dyDescent="0.25">
      <c r="A41" s="16"/>
      <c r="B41" s="38" t="s">
        <v>18</v>
      </c>
      <c r="C41" s="37"/>
      <c r="D41" s="16"/>
    </row>
    <row r="42" spans="1:4" ht="30" x14ac:dyDescent="0.25">
      <c r="A42" s="44">
        <v>1</v>
      </c>
      <c r="B42" s="37" t="s">
        <v>58</v>
      </c>
      <c r="C42" s="37">
        <v>1223.92</v>
      </c>
      <c r="D42" s="38"/>
    </row>
    <row r="43" spans="1:4" x14ac:dyDescent="0.25">
      <c r="A43" s="44">
        <v>2</v>
      </c>
      <c r="B43" s="37" t="s">
        <v>111</v>
      </c>
      <c r="C43" s="37">
        <v>1800</v>
      </c>
      <c r="D43" s="38"/>
    </row>
    <row r="44" spans="1:4" x14ac:dyDescent="0.25">
      <c r="A44" s="44"/>
      <c r="B44" s="38" t="s">
        <v>112</v>
      </c>
      <c r="C44" s="38">
        <f>SUM(C42:C43)</f>
        <v>3023.92</v>
      </c>
      <c r="D44" s="38">
        <f>C44+D40</f>
        <v>29526.539999999994</v>
      </c>
    </row>
    <row r="45" spans="1:4" x14ac:dyDescent="0.25">
      <c r="A45" s="44"/>
      <c r="B45" s="37"/>
      <c r="C45" s="37"/>
      <c r="D45" s="38"/>
    </row>
    <row r="46" spans="1:4" x14ac:dyDescent="0.25">
      <c r="A46" s="16"/>
      <c r="B46" s="37"/>
      <c r="C46" s="23"/>
      <c r="D46" s="17"/>
    </row>
    <row r="47" spans="1:4" x14ac:dyDescent="0.25">
      <c r="A47" s="16"/>
      <c r="B47" s="15"/>
      <c r="C47" s="17"/>
      <c r="D47" s="17"/>
    </row>
    <row r="48" spans="1:4" x14ac:dyDescent="0.25">
      <c r="A48" s="16"/>
      <c r="B48" s="37"/>
      <c r="C48" s="37"/>
      <c r="D48" s="17"/>
    </row>
    <row r="49" spans="1:4" x14ac:dyDescent="0.25">
      <c r="A49" s="16"/>
      <c r="B49" s="37"/>
      <c r="C49" s="81"/>
      <c r="D49" s="82"/>
    </row>
    <row r="50" spans="1:4" x14ac:dyDescent="0.25">
      <c r="A50" s="16"/>
      <c r="B50" s="37"/>
      <c r="C50" s="44"/>
      <c r="D50" s="17"/>
    </row>
    <row r="51" spans="1:4" x14ac:dyDescent="0.25">
      <c r="A51" s="16"/>
      <c r="B51" s="18"/>
      <c r="C51" s="17">
        <f>SUM(C48:C50)</f>
        <v>0</v>
      </c>
      <c r="D51" s="17">
        <f>D47+C51</f>
        <v>0</v>
      </c>
    </row>
    <row r="52" spans="1:4" x14ac:dyDescent="0.25">
      <c r="A52" s="16"/>
      <c r="B52" s="18"/>
      <c r="C52" s="17"/>
      <c r="D52" s="17"/>
    </row>
    <row r="53" spans="1:4" x14ac:dyDescent="0.25">
      <c r="A53" s="16"/>
      <c r="B53" s="37"/>
      <c r="C53" s="37"/>
      <c r="D53" s="17"/>
    </row>
    <row r="54" spans="1:4" x14ac:dyDescent="0.25">
      <c r="A54" s="16"/>
      <c r="B54" s="21"/>
      <c r="C54" s="16"/>
      <c r="D54" s="16"/>
    </row>
    <row r="55" spans="1:4" x14ac:dyDescent="0.25">
      <c r="A55" s="16"/>
      <c r="B55" s="24" t="s">
        <v>62</v>
      </c>
      <c r="C55" s="23">
        <f>SUM(C53:C54)</f>
        <v>0</v>
      </c>
      <c r="D55" s="17">
        <f>D51+C55</f>
        <v>0</v>
      </c>
    </row>
    <row r="56" spans="1:4" x14ac:dyDescent="0.25">
      <c r="A56" s="67"/>
      <c r="B56" s="68"/>
      <c r="C56" s="69"/>
      <c r="D56" s="7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C29" sqref="C29"/>
    </sheetView>
  </sheetViews>
  <sheetFormatPr defaultRowHeight="15" x14ac:dyDescent="0.25"/>
  <cols>
    <col min="1" max="1" width="5.5703125" customWidth="1"/>
    <col min="2" max="2" width="45.5703125" customWidth="1"/>
    <col min="4" max="4" width="13" customWidth="1"/>
  </cols>
  <sheetData>
    <row r="1" spans="1:5" ht="21" x14ac:dyDescent="0.35">
      <c r="B1" s="85" t="s">
        <v>64</v>
      </c>
      <c r="C1" s="85"/>
      <c r="D1" s="85"/>
      <c r="E1" s="11"/>
    </row>
    <row r="2" spans="1:5" ht="15.75" x14ac:dyDescent="0.25">
      <c r="B2" s="3" t="s">
        <v>6</v>
      </c>
    </row>
    <row r="3" spans="1:5" x14ac:dyDescent="0.25">
      <c r="B3" s="2" t="s">
        <v>28</v>
      </c>
      <c r="C3" s="1"/>
      <c r="D3" s="1"/>
    </row>
    <row r="4" spans="1:5" ht="30" customHeight="1" x14ac:dyDescent="0.25">
      <c r="A4" s="9"/>
      <c r="B4" s="26" t="s">
        <v>0</v>
      </c>
      <c r="C4" s="9" t="s">
        <v>1</v>
      </c>
      <c r="D4" s="9" t="s">
        <v>25</v>
      </c>
    </row>
    <row r="5" spans="1:5" x14ac:dyDescent="0.25">
      <c r="A5" s="9"/>
      <c r="B5" s="17" t="s">
        <v>2</v>
      </c>
      <c r="C5" s="9"/>
      <c r="D5" s="9"/>
    </row>
    <row r="6" spans="1:5" x14ac:dyDescent="0.25">
      <c r="A6" s="37">
        <v>1</v>
      </c>
      <c r="B6" s="37" t="s">
        <v>67</v>
      </c>
      <c r="C6" s="37">
        <f>795.11+157.13</f>
        <v>952.24</v>
      </c>
      <c r="D6" s="47"/>
    </row>
    <row r="7" spans="1:5" x14ac:dyDescent="0.25">
      <c r="A7" s="37"/>
      <c r="B7" s="38" t="s">
        <v>66</v>
      </c>
      <c r="C7" s="38">
        <f>SUM(C6)</f>
        <v>952.24</v>
      </c>
      <c r="D7" s="47">
        <f>C7</f>
        <v>952.24</v>
      </c>
    </row>
    <row r="8" spans="1:5" x14ac:dyDescent="0.25">
      <c r="A8" s="44"/>
      <c r="B8" s="38" t="s">
        <v>8</v>
      </c>
      <c r="C8" s="48"/>
      <c r="D8" s="49"/>
    </row>
    <row r="9" spans="1:5" x14ac:dyDescent="0.25">
      <c r="A9" s="44">
        <v>1</v>
      </c>
      <c r="B9" s="37" t="s">
        <v>70</v>
      </c>
      <c r="C9" s="37">
        <v>6716.1</v>
      </c>
      <c r="D9" s="49"/>
    </row>
    <row r="10" spans="1:5" ht="30" x14ac:dyDescent="0.25">
      <c r="A10" s="44">
        <v>2</v>
      </c>
      <c r="B10" s="37" t="s">
        <v>71</v>
      </c>
      <c r="C10" s="37">
        <v>1223.93</v>
      </c>
      <c r="D10" s="49"/>
    </row>
    <row r="11" spans="1:5" x14ac:dyDescent="0.25">
      <c r="A11" s="37"/>
      <c r="B11" s="38" t="s">
        <v>69</v>
      </c>
      <c r="C11" s="47">
        <f>SUM(C9:C10)</f>
        <v>7940.0300000000007</v>
      </c>
      <c r="D11" s="47">
        <f>D7+C11</f>
        <v>8892.27</v>
      </c>
      <c r="E11" s="2"/>
    </row>
    <row r="12" spans="1:5" x14ac:dyDescent="0.25">
      <c r="A12" s="37"/>
      <c r="B12" s="38" t="s">
        <v>3</v>
      </c>
      <c r="C12" s="37"/>
      <c r="D12" s="47"/>
    </row>
    <row r="13" spans="1:5" ht="30" x14ac:dyDescent="0.25">
      <c r="A13" s="44">
        <v>1</v>
      </c>
      <c r="B13" s="37" t="s">
        <v>77</v>
      </c>
      <c r="C13" s="37">
        <v>1199.77</v>
      </c>
      <c r="D13" s="47"/>
    </row>
    <row r="14" spans="1:5" ht="30" x14ac:dyDescent="0.25">
      <c r="A14" s="37">
        <v>2</v>
      </c>
      <c r="B14" s="37" t="s">
        <v>78</v>
      </c>
      <c r="C14" s="48">
        <v>1021.58</v>
      </c>
      <c r="D14" s="47"/>
    </row>
    <row r="15" spans="1:5" x14ac:dyDescent="0.25">
      <c r="A15" s="37"/>
      <c r="B15" s="38" t="s">
        <v>74</v>
      </c>
      <c r="C15" s="37">
        <f>SUM(C13:C14)</f>
        <v>2221.35</v>
      </c>
      <c r="D15" s="47">
        <f>D11+C15</f>
        <v>11113.62</v>
      </c>
    </row>
    <row r="16" spans="1:5" x14ac:dyDescent="0.25">
      <c r="A16" s="37"/>
      <c r="B16" s="38" t="s">
        <v>10</v>
      </c>
      <c r="C16" s="37"/>
      <c r="D16" s="47"/>
    </row>
    <row r="17" spans="1:4" ht="30" x14ac:dyDescent="0.25">
      <c r="A17" s="37">
        <v>1</v>
      </c>
      <c r="B17" s="37" t="s">
        <v>83</v>
      </c>
      <c r="C17" s="37">
        <v>1264.93</v>
      </c>
      <c r="D17" s="37"/>
    </row>
    <row r="18" spans="1:4" x14ac:dyDescent="0.25">
      <c r="A18" s="37"/>
      <c r="B18" s="38" t="s">
        <v>81</v>
      </c>
      <c r="C18" s="38">
        <v>1264.93</v>
      </c>
      <c r="D18" s="38">
        <v>12378.55</v>
      </c>
    </row>
    <row r="19" spans="1:4" x14ac:dyDescent="0.25">
      <c r="A19" s="37"/>
      <c r="B19" s="38" t="s">
        <v>12</v>
      </c>
      <c r="C19" s="37"/>
      <c r="D19" s="37"/>
    </row>
    <row r="20" spans="1:4" x14ac:dyDescent="0.25">
      <c r="A20" s="37">
        <v>1</v>
      </c>
      <c r="B20" s="37" t="s">
        <v>88</v>
      </c>
      <c r="C20" s="48">
        <v>1584.4</v>
      </c>
      <c r="D20" s="47">
        <v>13962.95</v>
      </c>
    </row>
    <row r="21" spans="1:4" x14ac:dyDescent="0.25">
      <c r="A21" s="37"/>
      <c r="B21" s="38" t="s">
        <v>15</v>
      </c>
      <c r="C21" s="37"/>
      <c r="D21" s="47"/>
    </row>
    <row r="22" spans="1:4" ht="30" x14ac:dyDescent="0.25">
      <c r="A22" s="37">
        <v>1</v>
      </c>
      <c r="B22" s="37" t="s">
        <v>100</v>
      </c>
      <c r="C22" s="38">
        <v>2154.5</v>
      </c>
      <c r="D22" s="47">
        <v>16117.45</v>
      </c>
    </row>
    <row r="23" spans="1:4" x14ac:dyDescent="0.25">
      <c r="A23" s="44"/>
      <c r="B23" s="38" t="s">
        <v>16</v>
      </c>
      <c r="C23" s="37"/>
      <c r="D23" s="44"/>
    </row>
    <row r="24" spans="1:4" ht="30" x14ac:dyDescent="0.25">
      <c r="A24" s="44">
        <v>1</v>
      </c>
      <c r="B24" s="37" t="s">
        <v>104</v>
      </c>
      <c r="C24" s="37">
        <v>1224</v>
      </c>
      <c r="D24" s="47">
        <f>C24+D22</f>
        <v>17341.45</v>
      </c>
    </row>
    <row r="25" spans="1:4" x14ac:dyDescent="0.25">
      <c r="A25" s="44"/>
      <c r="B25" s="38" t="s">
        <v>17</v>
      </c>
      <c r="C25" s="48"/>
      <c r="D25" s="47"/>
    </row>
    <row r="26" spans="1:4" x14ac:dyDescent="0.25">
      <c r="A26" s="44">
        <v>1</v>
      </c>
      <c r="B26" s="37" t="s">
        <v>108</v>
      </c>
      <c r="C26" s="38">
        <v>5718</v>
      </c>
      <c r="D26" s="47">
        <f>C26+D24</f>
        <v>23059.45</v>
      </c>
    </row>
    <row r="27" spans="1:4" x14ac:dyDescent="0.25">
      <c r="A27" s="44"/>
      <c r="B27" s="37"/>
      <c r="C27" s="37"/>
      <c r="D27" s="47"/>
    </row>
    <row r="28" spans="1:4" x14ac:dyDescent="0.25">
      <c r="A28" s="44"/>
      <c r="B28" s="43"/>
      <c r="C28" s="44"/>
      <c r="D28" s="49"/>
    </row>
    <row r="29" spans="1:4" x14ac:dyDescent="0.25">
      <c r="A29" s="44"/>
      <c r="B29" s="46"/>
      <c r="C29" s="37"/>
      <c r="D29" s="44"/>
    </row>
    <row r="30" spans="1:4" x14ac:dyDescent="0.25">
      <c r="A30" s="44"/>
      <c r="B30" s="43"/>
      <c r="C30" s="44"/>
      <c r="D30" s="49"/>
    </row>
    <row r="31" spans="1:4" x14ac:dyDescent="0.25">
      <c r="A31" s="44"/>
      <c r="B31" s="43"/>
      <c r="C31" s="44"/>
      <c r="D31" s="49"/>
    </row>
    <row r="32" spans="1:4" x14ac:dyDescent="0.25">
      <c r="A32" s="44"/>
      <c r="B32" s="43"/>
      <c r="C32" s="44"/>
      <c r="D32" s="49"/>
    </row>
    <row r="33" spans="1:4" x14ac:dyDescent="0.25">
      <c r="A33" s="44"/>
      <c r="B33" s="43"/>
      <c r="C33" s="44"/>
      <c r="D33" s="49"/>
    </row>
    <row r="34" spans="1:4" x14ac:dyDescent="0.25">
      <c r="A34" s="44"/>
      <c r="B34" s="37"/>
      <c r="C34" s="37"/>
      <c r="D34" s="49"/>
    </row>
    <row r="35" spans="1:4" x14ac:dyDescent="0.25">
      <c r="A35" s="44"/>
      <c r="B35" s="43"/>
      <c r="C35" s="44"/>
      <c r="D35" s="49"/>
    </row>
    <row r="36" spans="1:4" x14ac:dyDescent="0.25">
      <c r="A36" s="44"/>
      <c r="B36" s="46"/>
      <c r="C36" s="44"/>
      <c r="D36" s="49"/>
    </row>
    <row r="37" spans="1:4" x14ac:dyDescent="0.25">
      <c r="A37" s="44"/>
      <c r="B37" s="43"/>
      <c r="C37" s="44"/>
      <c r="D37" s="49"/>
    </row>
    <row r="38" spans="1:4" x14ac:dyDescent="0.25">
      <c r="A38" s="44"/>
      <c r="B38" s="43"/>
      <c r="C38" s="44"/>
      <c r="D38" s="49"/>
    </row>
    <row r="39" spans="1:4" x14ac:dyDescent="0.25">
      <c r="A39" s="44"/>
      <c r="B39" s="37"/>
      <c r="C39" s="37"/>
      <c r="D39" s="49"/>
    </row>
    <row r="40" spans="1:4" x14ac:dyDescent="0.25">
      <c r="A40" s="44"/>
      <c r="B40" s="37"/>
      <c r="C40" s="37"/>
      <c r="D40" s="49"/>
    </row>
    <row r="41" spans="1:4" x14ac:dyDescent="0.25">
      <c r="A41" s="44"/>
      <c r="B41" s="46"/>
      <c r="C41" s="44"/>
      <c r="D41" s="45"/>
    </row>
    <row r="42" spans="1:4" x14ac:dyDescent="0.25">
      <c r="A42" s="44"/>
      <c r="B42" s="37"/>
      <c r="C42" s="37"/>
      <c r="D42" s="49"/>
    </row>
    <row r="43" spans="1:4" x14ac:dyDescent="0.25">
      <c r="A43" s="44"/>
      <c r="B43" s="46"/>
      <c r="C43" s="45"/>
      <c r="D43" s="49"/>
    </row>
    <row r="44" spans="1:4" x14ac:dyDescent="0.25">
      <c r="A44" s="65"/>
      <c r="B44" s="65"/>
      <c r="C44" s="65"/>
      <c r="D44" s="65"/>
    </row>
    <row r="45" spans="1:4" x14ac:dyDescent="0.25">
      <c r="A45" s="65"/>
      <c r="B45" s="65"/>
      <c r="C45" s="65"/>
      <c r="D45" s="65"/>
    </row>
    <row r="46" spans="1:4" x14ac:dyDescent="0.25">
      <c r="A46" s="65"/>
      <c r="B46" s="65"/>
      <c r="C46" s="65"/>
      <c r="D46" s="65"/>
    </row>
    <row r="47" spans="1:4" x14ac:dyDescent="0.25">
      <c r="A47" s="65"/>
      <c r="B47" s="65"/>
      <c r="C47" s="65"/>
      <c r="D47" s="65"/>
    </row>
    <row r="48" spans="1:4" x14ac:dyDescent="0.25">
      <c r="A48" s="65"/>
      <c r="B48" s="65"/>
      <c r="C48" s="65"/>
      <c r="D48" s="65"/>
    </row>
    <row r="49" spans="1:4" x14ac:dyDescent="0.25">
      <c r="A49" s="65"/>
      <c r="B49" s="65"/>
      <c r="C49" s="65"/>
      <c r="D49" s="65"/>
    </row>
    <row r="50" spans="1:4" x14ac:dyDescent="0.25">
      <c r="A50" s="65"/>
      <c r="B50" s="65"/>
      <c r="C50" s="65"/>
      <c r="D50" s="65"/>
    </row>
    <row r="51" spans="1:4" x14ac:dyDescent="0.25">
      <c r="A51" s="65"/>
      <c r="B51" s="65"/>
      <c r="C51" s="65"/>
      <c r="D51" s="6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B22" sqref="B22"/>
    </sheetView>
  </sheetViews>
  <sheetFormatPr defaultRowHeight="15" x14ac:dyDescent="0.25"/>
  <cols>
    <col min="1" max="1" width="4.42578125" customWidth="1"/>
    <col min="2" max="2" width="48.42578125" customWidth="1"/>
    <col min="3" max="3" width="10.5703125" customWidth="1"/>
    <col min="4" max="4" width="13.7109375" customWidth="1"/>
  </cols>
  <sheetData>
    <row r="1" spans="1:8" ht="21" x14ac:dyDescent="0.35">
      <c r="B1" s="85" t="s">
        <v>64</v>
      </c>
      <c r="C1" s="85"/>
      <c r="D1" s="85"/>
      <c r="E1" s="11"/>
      <c r="F1" s="11"/>
      <c r="G1" s="11"/>
      <c r="H1" s="11"/>
    </row>
    <row r="2" spans="1:8" ht="15.75" x14ac:dyDescent="0.25">
      <c r="B2" s="3" t="s">
        <v>6</v>
      </c>
    </row>
    <row r="3" spans="1:8" x14ac:dyDescent="0.25">
      <c r="B3" s="2" t="s">
        <v>7</v>
      </c>
      <c r="C3" s="1"/>
      <c r="D3" s="1"/>
    </row>
    <row r="4" spans="1:8" x14ac:dyDescent="0.25">
      <c r="A4" s="9"/>
      <c r="B4" s="26" t="s">
        <v>0</v>
      </c>
      <c r="C4" s="9" t="s">
        <v>1</v>
      </c>
      <c r="D4" s="9" t="s">
        <v>25</v>
      </c>
    </row>
    <row r="5" spans="1:8" x14ac:dyDescent="0.25">
      <c r="A5" s="9"/>
      <c r="B5" s="17" t="s">
        <v>2</v>
      </c>
      <c r="C5" s="9"/>
      <c r="D5" s="9"/>
    </row>
    <row r="6" spans="1:8" x14ac:dyDescent="0.25">
      <c r="A6" s="37">
        <v>1</v>
      </c>
      <c r="B6" s="37" t="s">
        <v>61</v>
      </c>
      <c r="C6" s="37">
        <f>856.5+856.5+428.25+57</f>
        <v>2198.25</v>
      </c>
      <c r="D6" s="37"/>
    </row>
    <row r="7" spans="1:8" s="2" customFormat="1" x14ac:dyDescent="0.25">
      <c r="A7" s="37"/>
      <c r="B7" s="38" t="s">
        <v>65</v>
      </c>
      <c r="C7" s="38">
        <f>SUM(C6:C6)</f>
        <v>2198.25</v>
      </c>
      <c r="D7" s="38">
        <f>C7</f>
        <v>2198.25</v>
      </c>
    </row>
    <row r="8" spans="1:8" s="2" customFormat="1" x14ac:dyDescent="0.25">
      <c r="A8" s="37"/>
      <c r="B8" s="38" t="s">
        <v>8</v>
      </c>
      <c r="C8" s="37"/>
      <c r="D8" s="38"/>
    </row>
    <row r="9" spans="1:8" x14ac:dyDescent="0.25">
      <c r="A9" s="37">
        <v>1</v>
      </c>
      <c r="B9" s="37" t="s">
        <v>61</v>
      </c>
      <c r="C9" s="37">
        <v>2997.75</v>
      </c>
      <c r="D9" s="38"/>
    </row>
    <row r="10" spans="1:8" x14ac:dyDescent="0.25">
      <c r="A10" s="44">
        <v>2</v>
      </c>
      <c r="B10" s="37" t="s">
        <v>68</v>
      </c>
      <c r="C10" s="37">
        <v>571</v>
      </c>
      <c r="D10" s="44"/>
    </row>
    <row r="11" spans="1:8" s="2" customFormat="1" x14ac:dyDescent="0.25">
      <c r="A11" s="37"/>
      <c r="B11" s="38" t="s">
        <v>69</v>
      </c>
      <c r="C11" s="38">
        <f>SUM(C9:C10)</f>
        <v>3568.75</v>
      </c>
      <c r="D11" s="38">
        <f>D7+C11</f>
        <v>5767</v>
      </c>
    </row>
    <row r="12" spans="1:8" x14ac:dyDescent="0.25">
      <c r="A12" s="37"/>
      <c r="B12" s="38" t="s">
        <v>3</v>
      </c>
      <c r="C12" s="37"/>
      <c r="D12" s="38"/>
    </row>
    <row r="13" spans="1:8" x14ac:dyDescent="0.25">
      <c r="A13" s="37"/>
      <c r="B13" s="37" t="s">
        <v>61</v>
      </c>
      <c r="C13" s="37">
        <v>2855</v>
      </c>
      <c r="D13" s="38"/>
    </row>
    <row r="14" spans="1:8" x14ac:dyDescent="0.25">
      <c r="A14" s="37"/>
      <c r="B14" s="37" t="s">
        <v>76</v>
      </c>
      <c r="C14" s="37">
        <v>142.75</v>
      </c>
      <c r="D14" s="38"/>
    </row>
    <row r="15" spans="1:8" x14ac:dyDescent="0.25">
      <c r="A15" s="37"/>
      <c r="B15" s="38" t="s">
        <v>74</v>
      </c>
      <c r="C15" s="38">
        <f>SUM(C13:C14)</f>
        <v>2997.75</v>
      </c>
      <c r="D15" s="38">
        <f>D11+C15</f>
        <v>8764.75</v>
      </c>
    </row>
    <row r="16" spans="1:8" x14ac:dyDescent="0.25">
      <c r="A16" s="37"/>
      <c r="B16" s="38" t="s">
        <v>10</v>
      </c>
      <c r="C16" s="37"/>
      <c r="D16" s="38"/>
    </row>
    <row r="17" spans="1:4" ht="30" x14ac:dyDescent="0.25">
      <c r="A17" s="37">
        <v>1</v>
      </c>
      <c r="B17" s="37" t="s">
        <v>82</v>
      </c>
      <c r="C17" s="37">
        <v>571</v>
      </c>
      <c r="D17" s="38"/>
    </row>
    <row r="18" spans="1:4" x14ac:dyDescent="0.25">
      <c r="A18" s="37"/>
      <c r="B18" s="38" t="s">
        <v>81</v>
      </c>
      <c r="C18" s="38">
        <v>571</v>
      </c>
      <c r="D18" s="38">
        <v>9335.75</v>
      </c>
    </row>
    <row r="19" spans="1:4" x14ac:dyDescent="0.25">
      <c r="A19" s="37"/>
      <c r="B19" s="38" t="s">
        <v>12</v>
      </c>
      <c r="C19" s="37"/>
      <c r="D19" s="47"/>
    </row>
    <row r="20" spans="1:4" x14ac:dyDescent="0.25">
      <c r="A20" s="37">
        <v>1</v>
      </c>
      <c r="B20" s="37" t="s">
        <v>89</v>
      </c>
      <c r="C20" s="37">
        <v>140</v>
      </c>
      <c r="D20" s="38"/>
    </row>
    <row r="21" spans="1:4" x14ac:dyDescent="0.25">
      <c r="A21" s="44">
        <v>2</v>
      </c>
      <c r="B21" s="37" t="s">
        <v>90</v>
      </c>
      <c r="C21" s="44">
        <v>128</v>
      </c>
      <c r="D21" s="45"/>
    </row>
    <row r="22" spans="1:4" x14ac:dyDescent="0.25">
      <c r="A22" s="44"/>
      <c r="B22" s="38" t="s">
        <v>91</v>
      </c>
      <c r="C22" s="45">
        <f>SUM(C20:C21)</f>
        <v>268</v>
      </c>
      <c r="D22" s="45">
        <v>9603.75</v>
      </c>
    </row>
    <row r="23" spans="1:4" x14ac:dyDescent="0.25">
      <c r="A23" s="44"/>
      <c r="B23" s="46" t="s">
        <v>15</v>
      </c>
      <c r="C23" s="44"/>
      <c r="D23" s="45"/>
    </row>
    <row r="24" spans="1:4" x14ac:dyDescent="0.25">
      <c r="A24" s="44">
        <v>1</v>
      </c>
      <c r="B24" s="37" t="s">
        <v>101</v>
      </c>
      <c r="C24" s="45">
        <v>924</v>
      </c>
      <c r="D24" s="45">
        <v>10527.75</v>
      </c>
    </row>
    <row r="25" spans="1:4" x14ac:dyDescent="0.25">
      <c r="A25" s="44"/>
      <c r="B25" s="38" t="s">
        <v>17</v>
      </c>
      <c r="C25" s="44"/>
      <c r="D25" s="49"/>
    </row>
    <row r="26" spans="1:4" x14ac:dyDescent="0.25">
      <c r="A26" s="44">
        <v>1</v>
      </c>
      <c r="B26" s="43" t="s">
        <v>109</v>
      </c>
      <c r="C26" s="45">
        <v>600</v>
      </c>
      <c r="D26" s="45">
        <f>C26+D24</f>
        <v>11127.75</v>
      </c>
    </row>
    <row r="27" spans="1:4" x14ac:dyDescent="0.25">
      <c r="A27" s="44"/>
      <c r="B27" s="37"/>
      <c r="C27" s="37"/>
      <c r="D27" s="49"/>
    </row>
    <row r="28" spans="1:4" x14ac:dyDescent="0.25">
      <c r="A28" s="44"/>
      <c r="B28" s="38"/>
      <c r="C28" s="37"/>
      <c r="D28" s="45"/>
    </row>
    <row r="29" spans="1:4" x14ac:dyDescent="0.25">
      <c r="A29" s="44"/>
      <c r="B29" s="37"/>
      <c r="C29" s="37"/>
      <c r="D29" s="44"/>
    </row>
    <row r="30" spans="1:4" x14ac:dyDescent="0.25">
      <c r="A30" s="44"/>
      <c r="B30" s="43"/>
      <c r="C30" s="44"/>
      <c r="D30" s="44"/>
    </row>
    <row r="31" spans="1:4" x14ac:dyDescent="0.25">
      <c r="A31" s="44"/>
      <c r="B31" s="43"/>
      <c r="C31" s="44"/>
      <c r="D31" s="45"/>
    </row>
    <row r="32" spans="1:4" x14ac:dyDescent="0.25">
      <c r="A32" s="44"/>
      <c r="B32" s="43"/>
      <c r="C32" s="44"/>
      <c r="D32" s="44"/>
    </row>
    <row r="33" spans="1:4" x14ac:dyDescent="0.25">
      <c r="A33" s="44"/>
      <c r="B33" s="37"/>
      <c r="C33" s="44"/>
      <c r="D33" s="49"/>
    </row>
    <row r="34" spans="1:4" x14ac:dyDescent="0.25">
      <c r="A34" s="44"/>
      <c r="B34" s="46"/>
      <c r="C34" s="45"/>
      <c r="D34" s="45"/>
    </row>
    <row r="35" spans="1:4" x14ac:dyDescent="0.25">
      <c r="A35" s="44"/>
      <c r="B35" s="46"/>
      <c r="C35" s="44"/>
      <c r="D35" s="44"/>
    </row>
    <row r="36" spans="1:4" x14ac:dyDescent="0.25">
      <c r="A36" s="44"/>
      <c r="B36" s="43"/>
      <c r="C36" s="44"/>
      <c r="D36" s="44"/>
    </row>
    <row r="37" spans="1:4" x14ac:dyDescent="0.25">
      <c r="A37" s="44"/>
      <c r="B37" s="43"/>
      <c r="C37" s="44"/>
      <c r="D37" s="44"/>
    </row>
    <row r="38" spans="1:4" x14ac:dyDescent="0.25">
      <c r="A38" s="44"/>
      <c r="B38" s="46"/>
      <c r="C38" s="45"/>
      <c r="D38" s="4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E39" sqref="E39"/>
    </sheetView>
  </sheetViews>
  <sheetFormatPr defaultRowHeight="15" x14ac:dyDescent="0.25"/>
  <cols>
    <col min="1" max="1" width="4.7109375" customWidth="1"/>
    <col min="2" max="2" width="47.140625" customWidth="1"/>
    <col min="3" max="3" width="9.5703125" bestFit="1" customWidth="1"/>
    <col min="4" max="4" width="14.7109375" customWidth="1"/>
  </cols>
  <sheetData>
    <row r="1" spans="1:8" ht="21" x14ac:dyDescent="0.35">
      <c r="A1" s="4"/>
      <c r="B1" s="84" t="s">
        <v>60</v>
      </c>
      <c r="C1" s="84"/>
      <c r="D1" s="84"/>
      <c r="E1" s="7"/>
      <c r="F1" s="7"/>
      <c r="G1" s="7"/>
      <c r="H1" s="7"/>
    </row>
    <row r="2" spans="1:8" ht="15.75" x14ac:dyDescent="0.25">
      <c r="A2" s="4"/>
      <c r="B2" s="6" t="s">
        <v>6</v>
      </c>
      <c r="C2" s="4"/>
      <c r="D2" s="4"/>
      <c r="E2" s="4"/>
      <c r="F2" s="4"/>
      <c r="G2" s="4"/>
      <c r="H2" s="4"/>
    </row>
    <row r="3" spans="1:8" ht="15.95" customHeight="1" x14ac:dyDescent="0.25">
      <c r="A3" s="4"/>
      <c r="B3" s="86" t="s">
        <v>31</v>
      </c>
      <c r="C3" s="86"/>
      <c r="D3" s="86"/>
      <c r="E3" s="4"/>
      <c r="F3" s="4"/>
      <c r="G3" s="4"/>
      <c r="H3" s="4"/>
    </row>
    <row r="4" spans="1:8" x14ac:dyDescent="0.25">
      <c r="A4" s="22"/>
      <c r="B4" s="28" t="s">
        <v>0</v>
      </c>
      <c r="C4" s="28" t="s">
        <v>1</v>
      </c>
      <c r="D4" s="28" t="s">
        <v>25</v>
      </c>
      <c r="E4" s="4"/>
      <c r="F4" s="4"/>
      <c r="G4" s="4"/>
      <c r="H4" s="4"/>
    </row>
    <row r="5" spans="1:8" x14ac:dyDescent="0.25">
      <c r="A5" s="22"/>
      <c r="B5" s="15"/>
      <c r="C5" s="15"/>
      <c r="D5" s="22"/>
      <c r="E5" s="4"/>
      <c r="F5" s="4"/>
      <c r="G5" s="4"/>
      <c r="H5" s="4"/>
    </row>
    <row r="6" spans="1:8" x14ac:dyDescent="0.25">
      <c r="A6" s="22"/>
      <c r="B6" s="14"/>
      <c r="C6" s="22"/>
      <c r="D6" s="15"/>
    </row>
    <row r="7" spans="1:8" s="2" customFormat="1" x14ac:dyDescent="0.25">
      <c r="A7" s="15"/>
      <c r="B7" s="15"/>
      <c r="C7" s="22"/>
      <c r="D7" s="15"/>
    </row>
    <row r="8" spans="1:8" x14ac:dyDescent="0.25">
      <c r="A8" s="22"/>
      <c r="B8" s="14"/>
      <c r="C8" s="22"/>
      <c r="D8" s="15"/>
    </row>
    <row r="9" spans="1:8" x14ac:dyDescent="0.25">
      <c r="A9" s="22"/>
      <c r="B9" s="22"/>
      <c r="C9" s="22"/>
      <c r="D9" s="15"/>
    </row>
    <row r="10" spans="1:8" x14ac:dyDescent="0.25">
      <c r="A10" s="23"/>
      <c r="B10" s="21"/>
      <c r="C10" s="23"/>
      <c r="D10" s="17"/>
    </row>
    <row r="11" spans="1:8" x14ac:dyDescent="0.25">
      <c r="A11" s="23"/>
      <c r="B11" s="18"/>
      <c r="C11" s="18"/>
      <c r="D11" s="17"/>
    </row>
    <row r="12" spans="1:8" x14ac:dyDescent="0.25">
      <c r="A12" s="23"/>
      <c r="B12" s="19"/>
      <c r="C12" s="19"/>
      <c r="D12" s="17"/>
    </row>
    <row r="13" spans="1:8" x14ac:dyDescent="0.25">
      <c r="A13" s="23"/>
      <c r="B13" s="21"/>
      <c r="C13" s="19"/>
      <c r="D13" s="17"/>
    </row>
    <row r="14" spans="1:8" x14ac:dyDescent="0.25">
      <c r="A14" s="23"/>
      <c r="B14" s="21"/>
      <c r="C14" s="19"/>
      <c r="D14" s="17"/>
    </row>
    <row r="15" spans="1:8" x14ac:dyDescent="0.25">
      <c r="A15" s="23"/>
      <c r="B15" s="21"/>
      <c r="C15" s="19"/>
      <c r="D15" s="17"/>
    </row>
    <row r="16" spans="1:8" x14ac:dyDescent="0.25">
      <c r="A16" s="23"/>
      <c r="B16" s="18"/>
      <c r="C16" s="18"/>
      <c r="D16" s="17"/>
    </row>
    <row r="17" spans="1:4" x14ac:dyDescent="0.25">
      <c r="A17" s="23"/>
      <c r="B17" s="18"/>
      <c r="C17" s="18"/>
      <c r="D17" s="17"/>
    </row>
    <row r="18" spans="1:4" x14ac:dyDescent="0.25">
      <c r="A18" s="23"/>
      <c r="B18" s="19"/>
      <c r="C18" s="19"/>
      <c r="D18" s="17"/>
    </row>
    <row r="19" spans="1:4" x14ac:dyDescent="0.25">
      <c r="A19" s="23"/>
      <c r="B19" s="19"/>
      <c r="C19" s="19"/>
      <c r="D19" s="17"/>
    </row>
    <row r="20" spans="1:4" x14ac:dyDescent="0.25">
      <c r="A20" s="23"/>
      <c r="B20" s="18"/>
      <c r="C20" s="18"/>
      <c r="D20" s="17"/>
    </row>
    <row r="21" spans="1:4" x14ac:dyDescent="0.25">
      <c r="A21" s="23"/>
      <c r="B21" s="18"/>
      <c r="C21" s="18"/>
      <c r="D21" s="17"/>
    </row>
    <row r="22" spans="1:4" x14ac:dyDescent="0.25">
      <c r="A22" s="23"/>
      <c r="B22" s="19"/>
      <c r="C22" s="19"/>
      <c r="D22" s="17"/>
    </row>
    <row r="23" spans="1:4" x14ac:dyDescent="0.25">
      <c r="A23" s="23"/>
      <c r="B23" s="19"/>
      <c r="C23" s="19"/>
      <c r="D23" s="17"/>
    </row>
    <row r="24" spans="1:4" x14ac:dyDescent="0.25">
      <c r="A24" s="23"/>
      <c r="B24" s="21"/>
      <c r="C24" s="19"/>
      <c r="D24" s="17"/>
    </row>
    <row r="25" spans="1:4" x14ac:dyDescent="0.25">
      <c r="A25" s="23"/>
      <c r="B25" s="21"/>
      <c r="C25" s="19"/>
      <c r="D25" s="17"/>
    </row>
    <row r="26" spans="1:4" x14ac:dyDescent="0.25">
      <c r="A26" s="23"/>
      <c r="B26" s="18"/>
      <c r="C26" s="19"/>
      <c r="D26" s="17"/>
    </row>
    <row r="27" spans="1:4" x14ac:dyDescent="0.25">
      <c r="A27" s="23"/>
      <c r="B27" s="21"/>
      <c r="C27" s="19"/>
      <c r="D27" s="17"/>
    </row>
    <row r="28" spans="1:4" x14ac:dyDescent="0.25">
      <c r="A28" s="23"/>
      <c r="B28" s="21"/>
      <c r="C28" s="19"/>
      <c r="D28" s="17"/>
    </row>
    <row r="29" spans="1:4" x14ac:dyDescent="0.25">
      <c r="A29" s="23"/>
      <c r="B29" s="21"/>
      <c r="C29" s="19"/>
      <c r="D29" s="17"/>
    </row>
    <row r="30" spans="1:4" x14ac:dyDescent="0.25">
      <c r="A30" s="23"/>
      <c r="B30" s="21"/>
      <c r="C30" s="19"/>
      <c r="D30" s="17"/>
    </row>
    <row r="31" spans="1:4" x14ac:dyDescent="0.25">
      <c r="A31" s="23"/>
      <c r="B31" s="21"/>
      <c r="C31" s="36"/>
      <c r="D31" s="27"/>
    </row>
    <row r="32" spans="1:4" x14ac:dyDescent="0.25">
      <c r="A32" s="23"/>
      <c r="B32" s="18"/>
      <c r="C32" s="19"/>
      <c r="D32" s="17"/>
    </row>
    <row r="33" spans="1:4" x14ac:dyDescent="0.25">
      <c r="A33" s="23"/>
      <c r="B33" s="14"/>
      <c r="C33" s="23"/>
      <c r="D33" s="23"/>
    </row>
    <row r="34" spans="1:4" x14ac:dyDescent="0.25">
      <c r="A34" s="23"/>
      <c r="B34" s="18"/>
      <c r="C34" s="17"/>
      <c r="D34" s="17"/>
    </row>
    <row r="35" spans="1:4" x14ac:dyDescent="0.25">
      <c r="A35" s="23"/>
      <c r="B35" s="18"/>
      <c r="C35" s="17"/>
      <c r="D35" s="17"/>
    </row>
    <row r="36" spans="1:4" x14ac:dyDescent="0.25">
      <c r="A36" s="23"/>
      <c r="B36" s="19"/>
      <c r="C36" s="23"/>
      <c r="D36" s="23"/>
    </row>
    <row r="37" spans="1:4" x14ac:dyDescent="0.25">
      <c r="A37" s="23"/>
      <c r="B37" s="18"/>
      <c r="C37" s="17"/>
      <c r="D37" s="1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B6" sqref="B6"/>
    </sheetView>
  </sheetViews>
  <sheetFormatPr defaultRowHeight="15" x14ac:dyDescent="0.25"/>
  <cols>
    <col min="1" max="1" width="6.140625" customWidth="1"/>
    <col min="2" max="2" width="45.5703125" customWidth="1"/>
  </cols>
  <sheetData>
    <row r="1" spans="1:5" ht="21" x14ac:dyDescent="0.35">
      <c r="B1" s="85" t="s">
        <v>64</v>
      </c>
      <c r="C1" s="85"/>
      <c r="D1" s="85"/>
      <c r="E1" s="11"/>
    </row>
    <row r="2" spans="1:5" ht="15.75" x14ac:dyDescent="0.25">
      <c r="B2" s="3" t="s">
        <v>6</v>
      </c>
      <c r="C2" s="16"/>
      <c r="D2" s="16"/>
    </row>
    <row r="3" spans="1:5" x14ac:dyDescent="0.25">
      <c r="B3" s="2" t="s">
        <v>30</v>
      </c>
      <c r="C3" s="78"/>
      <c r="D3" s="78"/>
    </row>
    <row r="4" spans="1:5" ht="26.25" x14ac:dyDescent="0.25">
      <c r="A4" s="9"/>
      <c r="B4" s="76" t="s">
        <v>0</v>
      </c>
      <c r="C4" s="9" t="s">
        <v>1</v>
      </c>
      <c r="D4" s="8" t="s">
        <v>25</v>
      </c>
    </row>
    <row r="5" spans="1:5" x14ac:dyDescent="0.25">
      <c r="A5" s="66"/>
      <c r="B5" s="77" t="s">
        <v>3</v>
      </c>
      <c r="C5" s="66"/>
      <c r="D5" s="66"/>
    </row>
    <row r="6" spans="1:5" x14ac:dyDescent="0.25">
      <c r="A6" s="37">
        <v>1</v>
      </c>
      <c r="B6" s="39" t="s">
        <v>75</v>
      </c>
      <c r="C6" s="37">
        <v>1311</v>
      </c>
      <c r="D6" s="37"/>
    </row>
    <row r="7" spans="1:5" x14ac:dyDescent="0.25">
      <c r="A7" s="37"/>
      <c r="B7" s="39"/>
      <c r="C7" s="37"/>
      <c r="D7" s="38"/>
      <c r="E7" s="2"/>
    </row>
    <row r="8" spans="1:5" x14ac:dyDescent="0.25">
      <c r="A8" s="37"/>
      <c r="B8" s="38" t="s">
        <v>62</v>
      </c>
      <c r="C8" s="38">
        <f>SUM(C6:C7)</f>
        <v>1311</v>
      </c>
      <c r="D8" s="38">
        <v>1311</v>
      </c>
      <c r="E8" s="2"/>
    </row>
    <row r="9" spans="1:5" x14ac:dyDescent="0.25">
      <c r="A9" s="37"/>
      <c r="B9" s="37"/>
      <c r="C9" s="37"/>
      <c r="D9" s="38"/>
    </row>
    <row r="10" spans="1:5" x14ac:dyDescent="0.25">
      <c r="A10" s="44"/>
      <c r="B10" s="43"/>
      <c r="C10" s="44"/>
      <c r="D10" s="44"/>
    </row>
    <row r="11" spans="1:5" x14ac:dyDescent="0.25">
      <c r="A11" s="44"/>
      <c r="B11" s="43"/>
      <c r="C11" s="43"/>
      <c r="D11" s="45"/>
    </row>
    <row r="12" spans="1:5" x14ac:dyDescent="0.25">
      <c r="A12" s="37"/>
      <c r="B12" s="37"/>
      <c r="C12" s="37"/>
      <c r="D12" s="38"/>
      <c r="E12" s="2"/>
    </row>
    <row r="13" spans="1:5" x14ac:dyDescent="0.25">
      <c r="A13" s="37"/>
      <c r="B13" s="37"/>
      <c r="C13" s="37"/>
      <c r="D13" s="38"/>
    </row>
    <row r="14" spans="1:5" x14ac:dyDescent="0.25">
      <c r="A14" s="38"/>
      <c r="B14" s="38"/>
      <c r="C14" s="38"/>
      <c r="D14" s="38"/>
    </row>
    <row r="15" spans="1:5" x14ac:dyDescent="0.25">
      <c r="A15" s="38"/>
      <c r="B15" s="38"/>
      <c r="C15" s="38"/>
      <c r="D15" s="38"/>
    </row>
    <row r="16" spans="1:5" x14ac:dyDescent="0.25">
      <c r="A16" s="37"/>
      <c r="B16" s="37"/>
      <c r="C16" s="37"/>
      <c r="D16" s="37"/>
    </row>
    <row r="17" spans="1:4" x14ac:dyDescent="0.25">
      <c r="A17" s="37"/>
      <c r="B17" s="38"/>
      <c r="C17" s="38"/>
      <c r="D17" s="38"/>
    </row>
    <row r="18" spans="1:4" x14ac:dyDescent="0.25">
      <c r="A18" s="37"/>
      <c r="B18" s="38"/>
      <c r="C18" s="38"/>
      <c r="D18" s="38"/>
    </row>
    <row r="19" spans="1:4" x14ac:dyDescent="0.25">
      <c r="A19" s="37"/>
      <c r="B19" s="37"/>
      <c r="C19" s="37"/>
      <c r="D19" s="37"/>
    </row>
    <row r="20" spans="1:4" x14ac:dyDescent="0.25">
      <c r="A20" s="37"/>
      <c r="B20" s="37"/>
      <c r="C20" s="37"/>
      <c r="D20" s="37"/>
    </row>
    <row r="21" spans="1:4" x14ac:dyDescent="0.25">
      <c r="A21" s="37"/>
      <c r="B21" s="38"/>
      <c r="C21" s="38"/>
      <c r="D21" s="38"/>
    </row>
    <row r="22" spans="1:4" x14ac:dyDescent="0.25">
      <c r="A22" s="44"/>
      <c r="B22" s="46"/>
      <c r="C22" s="44"/>
      <c r="D22" s="44"/>
    </row>
    <row r="23" spans="1:4" x14ac:dyDescent="0.25">
      <c r="A23" s="44"/>
      <c r="B23" s="37"/>
      <c r="C23" s="44"/>
      <c r="D23" s="44"/>
    </row>
    <row r="24" spans="1:4" x14ac:dyDescent="0.25">
      <c r="A24" s="44"/>
      <c r="B24" s="46"/>
      <c r="C24" s="45"/>
      <c r="D24" s="45"/>
    </row>
    <row r="25" spans="1:4" x14ac:dyDescent="0.25">
      <c r="A25" s="44"/>
      <c r="B25" s="46"/>
      <c r="C25" s="44"/>
      <c r="D25" s="44"/>
    </row>
    <row r="26" spans="1:4" x14ac:dyDescent="0.25">
      <c r="A26" s="44"/>
      <c r="B26" s="43"/>
      <c r="C26" s="44"/>
      <c r="D26" s="44"/>
    </row>
    <row r="27" spans="1:4" x14ac:dyDescent="0.25">
      <c r="A27" s="16"/>
      <c r="B27" s="19"/>
      <c r="C27" s="16"/>
      <c r="D27" s="16"/>
    </row>
    <row r="28" spans="1:4" x14ac:dyDescent="0.25">
      <c r="A28" s="16"/>
      <c r="B28" s="18"/>
      <c r="C28" s="17"/>
      <c r="D2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1" sqref="B11"/>
    </sheetView>
  </sheetViews>
  <sheetFormatPr defaultRowHeight="15" x14ac:dyDescent="0.25"/>
  <cols>
    <col min="1" max="1" width="5.140625" customWidth="1"/>
    <col min="2" max="2" width="43" customWidth="1"/>
    <col min="3" max="3" width="9.85546875" customWidth="1"/>
    <col min="4" max="4" width="15" customWidth="1"/>
  </cols>
  <sheetData>
    <row r="1" spans="1:8" ht="21" x14ac:dyDescent="0.35">
      <c r="A1" s="4"/>
      <c r="B1" s="84" t="s">
        <v>64</v>
      </c>
      <c r="C1" s="84"/>
      <c r="D1" s="84"/>
      <c r="E1" s="7"/>
      <c r="F1" s="7"/>
      <c r="G1" s="7"/>
      <c r="H1" s="7"/>
    </row>
    <row r="2" spans="1:8" ht="15.75" x14ac:dyDescent="0.25">
      <c r="A2" s="4"/>
      <c r="B2" s="6" t="s">
        <v>6</v>
      </c>
      <c r="C2" s="4"/>
      <c r="D2" s="4"/>
      <c r="E2" s="4"/>
      <c r="F2" s="4"/>
      <c r="G2" s="4"/>
      <c r="H2" s="4"/>
    </row>
    <row r="3" spans="1:8" x14ac:dyDescent="0.25">
      <c r="A3" s="4"/>
      <c r="B3" s="83" t="s">
        <v>9</v>
      </c>
      <c r="C3" s="83"/>
      <c r="D3" s="83"/>
      <c r="E3" s="4"/>
      <c r="F3" s="4"/>
      <c r="G3" s="4"/>
      <c r="H3" s="4"/>
    </row>
    <row r="4" spans="1:8" x14ac:dyDescent="0.25">
      <c r="A4" s="8"/>
      <c r="B4" s="10" t="s">
        <v>0</v>
      </c>
      <c r="C4" s="10" t="s">
        <v>1</v>
      </c>
      <c r="D4" s="10" t="s">
        <v>25</v>
      </c>
      <c r="E4" s="4"/>
      <c r="F4" s="4"/>
      <c r="G4" s="4"/>
      <c r="H4" s="4"/>
    </row>
    <row r="5" spans="1:8" s="2" customFormat="1" x14ac:dyDescent="0.25">
      <c r="A5" s="45"/>
      <c r="B5" s="38" t="s">
        <v>3</v>
      </c>
      <c r="C5" s="44"/>
      <c r="D5" s="45"/>
    </row>
    <row r="6" spans="1:8" x14ac:dyDescent="0.25">
      <c r="A6" s="44"/>
      <c r="B6" s="44" t="s">
        <v>72</v>
      </c>
      <c r="C6" s="44">
        <v>14735.27</v>
      </c>
      <c r="D6" s="44"/>
    </row>
    <row r="7" spans="1:8" s="2" customFormat="1" x14ac:dyDescent="0.25">
      <c r="A7" s="44"/>
      <c r="B7" s="44" t="s">
        <v>73</v>
      </c>
      <c r="C7" s="44">
        <v>7219.96</v>
      </c>
      <c r="D7" s="45"/>
    </row>
    <row r="8" spans="1:8" x14ac:dyDescent="0.25">
      <c r="A8" s="44"/>
      <c r="B8" s="46" t="s">
        <v>74</v>
      </c>
      <c r="C8" s="45">
        <f>SUM(C6:C7)</f>
        <v>21955.23</v>
      </c>
      <c r="D8" s="45">
        <f>SUM(C8)</f>
        <v>21955.23</v>
      </c>
    </row>
    <row r="9" spans="1:8" ht="15.75" x14ac:dyDescent="0.25">
      <c r="A9" s="44"/>
      <c r="B9" s="71" t="s">
        <v>10</v>
      </c>
      <c r="C9" s="44"/>
      <c r="D9" s="45"/>
    </row>
    <row r="10" spans="1:8" x14ac:dyDescent="0.25">
      <c r="A10" s="44">
        <v>1</v>
      </c>
      <c r="B10" s="62" t="s">
        <v>84</v>
      </c>
      <c r="C10" s="44">
        <v>10632.42</v>
      </c>
      <c r="D10" s="44"/>
    </row>
    <row r="11" spans="1:8" ht="20.100000000000001" customHeight="1" x14ac:dyDescent="0.25">
      <c r="A11" s="44">
        <v>2</v>
      </c>
      <c r="B11" s="64" t="s">
        <v>84</v>
      </c>
      <c r="C11" s="44">
        <v>15127.29</v>
      </c>
      <c r="D11" s="45"/>
    </row>
    <row r="12" spans="1:8" x14ac:dyDescent="0.25">
      <c r="A12" s="44"/>
      <c r="B12" s="63" t="s">
        <v>81</v>
      </c>
      <c r="C12" s="45">
        <v>25759.71</v>
      </c>
      <c r="D12" s="45">
        <f>D8+C12</f>
        <v>47714.94</v>
      </c>
    </row>
    <row r="13" spans="1:8" x14ac:dyDescent="0.25">
      <c r="A13" s="45"/>
      <c r="B13" s="38" t="s">
        <v>17</v>
      </c>
      <c r="C13" s="44"/>
      <c r="D13" s="45"/>
    </row>
    <row r="14" spans="1:8" x14ac:dyDescent="0.25">
      <c r="A14" s="44">
        <v>1</v>
      </c>
      <c r="B14" s="44" t="s">
        <v>110</v>
      </c>
      <c r="C14" s="45">
        <v>17956</v>
      </c>
      <c r="D14" s="45">
        <f>C14+D12</f>
        <v>65670.94</v>
      </c>
    </row>
    <row r="15" spans="1:8" x14ac:dyDescent="0.25">
      <c r="A15" s="44"/>
      <c r="B15" s="44"/>
      <c r="C15" s="44"/>
      <c r="D15" s="44"/>
    </row>
    <row r="16" spans="1:8" x14ac:dyDescent="0.25">
      <c r="A16" s="44"/>
      <c r="B16" s="44"/>
      <c r="C16" s="44"/>
      <c r="D16" s="44"/>
    </row>
    <row r="17" spans="1:4" x14ac:dyDescent="0.25">
      <c r="A17" s="44"/>
      <c r="B17" s="44"/>
      <c r="C17" s="44"/>
      <c r="D17" s="44"/>
    </row>
    <row r="18" spans="1:4" x14ac:dyDescent="0.25">
      <c r="A18" s="44"/>
      <c r="B18" s="44"/>
      <c r="C18" s="44"/>
      <c r="D18" s="44"/>
    </row>
    <row r="19" spans="1:4" x14ac:dyDescent="0.25">
      <c r="A19" s="44"/>
      <c r="B19" s="44"/>
      <c r="C19" s="44"/>
      <c r="D19" s="44"/>
    </row>
    <row r="20" spans="1:4" x14ac:dyDescent="0.25">
      <c r="A20" s="44"/>
      <c r="B20" s="44"/>
      <c r="C20" s="44"/>
      <c r="D20" s="44"/>
    </row>
    <row r="21" spans="1:4" x14ac:dyDescent="0.25">
      <c r="A21" s="44"/>
      <c r="B21" s="44"/>
      <c r="C21" s="44"/>
      <c r="D21" s="44"/>
    </row>
    <row r="22" spans="1:4" x14ac:dyDescent="0.25">
      <c r="A22" s="44"/>
      <c r="B22" s="44"/>
      <c r="C22" s="44"/>
      <c r="D22" s="44"/>
    </row>
    <row r="23" spans="1:4" x14ac:dyDescent="0.25">
      <c r="A23" s="44"/>
      <c r="B23" s="44"/>
      <c r="C23" s="44"/>
      <c r="D23" s="44"/>
    </row>
    <row r="24" spans="1:4" x14ac:dyDescent="0.25">
      <c r="A24" s="44"/>
      <c r="B24" s="44"/>
      <c r="C24" s="44"/>
      <c r="D24" s="44"/>
    </row>
    <row r="25" spans="1:4" x14ac:dyDescent="0.25">
      <c r="A25" s="44"/>
      <c r="B25" s="44"/>
      <c r="C25" s="44"/>
      <c r="D25" s="44"/>
    </row>
    <row r="26" spans="1:4" x14ac:dyDescent="0.25">
      <c r="A26" s="44"/>
      <c r="B26" s="44"/>
      <c r="C26" s="44"/>
      <c r="D26" s="44"/>
    </row>
    <row r="27" spans="1:4" x14ac:dyDescent="0.25">
      <c r="A27" s="44"/>
      <c r="B27" s="44"/>
      <c r="C27" s="44"/>
      <c r="D27" s="44"/>
    </row>
    <row r="28" spans="1:4" x14ac:dyDescent="0.25">
      <c r="A28" s="44"/>
      <c r="B28" s="44"/>
      <c r="C28" s="44"/>
      <c r="D28" s="44"/>
    </row>
    <row r="29" spans="1:4" x14ac:dyDescent="0.25">
      <c r="A29" s="17"/>
      <c r="B29" s="17"/>
      <c r="C29" s="17"/>
      <c r="D29" s="17"/>
    </row>
    <row r="30" spans="1:4" x14ac:dyDescent="0.25">
      <c r="A30" s="23"/>
      <c r="B30" s="19"/>
      <c r="C30" s="23"/>
      <c r="D30" s="23"/>
    </row>
    <row r="31" spans="1:4" x14ac:dyDescent="0.25">
      <c r="A31" s="23"/>
      <c r="B31" s="20"/>
      <c r="C31" s="17"/>
      <c r="D31" s="17"/>
    </row>
    <row r="32" spans="1:4" x14ac:dyDescent="0.25">
      <c r="A32" s="16"/>
      <c r="B32" s="20"/>
      <c r="C32" s="16"/>
      <c r="D32" s="16"/>
    </row>
    <row r="33" spans="1:4" x14ac:dyDescent="0.25">
      <c r="A33" s="16"/>
      <c r="B33" s="25"/>
      <c r="C33" s="16"/>
      <c r="D33" s="1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7" workbookViewId="0">
      <selection activeCell="N13" sqref="N13"/>
    </sheetView>
  </sheetViews>
  <sheetFormatPr defaultRowHeight="15" x14ac:dyDescent="0.25"/>
  <cols>
    <col min="1" max="1" width="20.42578125" style="12" customWidth="1"/>
    <col min="2" max="4" width="8.7109375" customWidth="1"/>
    <col min="5" max="5" width="10.42578125" customWidth="1"/>
    <col min="6" max="6" width="10.140625" customWidth="1"/>
    <col min="7" max="9" width="8.7109375" customWidth="1"/>
    <col min="10" max="10" width="9.5703125" customWidth="1"/>
    <col min="11" max="11" width="9.140625" customWidth="1"/>
    <col min="12" max="13" width="8.7109375" customWidth="1"/>
    <col min="14" max="14" width="10.28515625" customWidth="1"/>
  </cols>
  <sheetData>
    <row r="1" spans="1:14" x14ac:dyDescent="0.25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x14ac:dyDescent="0.25">
      <c r="A2" s="50" t="s">
        <v>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13" customFormat="1" x14ac:dyDescent="0.25">
      <c r="A3" s="52"/>
      <c r="B3" s="53" t="s">
        <v>2</v>
      </c>
      <c r="C3" s="53" t="s">
        <v>8</v>
      </c>
      <c r="D3" s="53" t="s">
        <v>3</v>
      </c>
      <c r="E3" s="53" t="s">
        <v>10</v>
      </c>
      <c r="F3" s="53" t="s">
        <v>11</v>
      </c>
      <c r="G3" s="53" t="s">
        <v>12</v>
      </c>
      <c r="H3" s="53" t="s">
        <v>13</v>
      </c>
      <c r="I3" s="53" t="s">
        <v>14</v>
      </c>
      <c r="J3" s="53" t="s">
        <v>15</v>
      </c>
      <c r="K3" s="53" t="s">
        <v>16</v>
      </c>
      <c r="L3" s="53" t="s">
        <v>17</v>
      </c>
      <c r="M3" s="53" t="s">
        <v>18</v>
      </c>
      <c r="N3" s="53" t="s">
        <v>19</v>
      </c>
    </row>
    <row r="4" spans="1:14" ht="25.5" customHeight="1" x14ac:dyDescent="0.25">
      <c r="A4" s="54" t="s">
        <v>46</v>
      </c>
      <c r="B4" s="27">
        <f>B5+B6+B8</f>
        <v>22753.279999999999</v>
      </c>
      <c r="C4" s="27">
        <f t="shared" ref="C4:N4" si="0">C5+C6+C8</f>
        <v>20571.620000000003</v>
      </c>
      <c r="D4" s="27">
        <f>D5+D6+D8</f>
        <v>24026.65</v>
      </c>
      <c r="E4" s="27">
        <f>E5+E6+E7+E8</f>
        <v>20670.5</v>
      </c>
      <c r="F4" s="27">
        <f t="shared" si="0"/>
        <v>20670.5</v>
      </c>
      <c r="G4" s="27">
        <f t="shared" si="0"/>
        <v>20670.5</v>
      </c>
      <c r="H4" s="27">
        <f t="shared" si="0"/>
        <v>20670.5</v>
      </c>
      <c r="I4" s="27">
        <f t="shared" si="0"/>
        <v>20670.5</v>
      </c>
      <c r="J4" s="27">
        <f t="shared" si="0"/>
        <v>20670.5</v>
      </c>
      <c r="K4" s="27">
        <f t="shared" si="0"/>
        <v>20670.5</v>
      </c>
      <c r="L4" s="27">
        <f t="shared" si="0"/>
        <v>20670.5</v>
      </c>
      <c r="M4" s="27">
        <f t="shared" si="0"/>
        <v>20670.5</v>
      </c>
      <c r="N4" s="27">
        <f t="shared" si="0"/>
        <v>253386.05</v>
      </c>
    </row>
    <row r="5" spans="1:14" ht="25.5" customHeight="1" x14ac:dyDescent="0.25">
      <c r="A5" s="54" t="s">
        <v>47</v>
      </c>
      <c r="B5" s="23">
        <v>8772.5499999999993</v>
      </c>
      <c r="C5" s="23">
        <v>8749.59</v>
      </c>
      <c r="D5" s="23">
        <v>8761.07</v>
      </c>
      <c r="E5" s="23">
        <v>8761.07</v>
      </c>
      <c r="F5" s="23">
        <v>8761.07</v>
      </c>
      <c r="G5" s="23">
        <v>8761.07</v>
      </c>
      <c r="H5" s="23">
        <v>8761.07</v>
      </c>
      <c r="I5" s="23">
        <v>8761.07</v>
      </c>
      <c r="J5" s="23">
        <v>8761.07</v>
      </c>
      <c r="K5" s="23">
        <v>8761.07</v>
      </c>
      <c r="L5" s="23">
        <v>8761.07</v>
      </c>
      <c r="M5" s="23">
        <v>8761.07</v>
      </c>
      <c r="N5" s="17">
        <f t="shared" ref="N5:N23" si="1">SUM(B5:M5)</f>
        <v>105132.84000000003</v>
      </c>
    </row>
    <row r="6" spans="1:14" ht="25.5" customHeight="1" x14ac:dyDescent="0.25">
      <c r="A6" s="54" t="s">
        <v>48</v>
      </c>
      <c r="B6" s="55">
        <v>11996.83</v>
      </c>
      <c r="C6" s="55">
        <v>11822.03</v>
      </c>
      <c r="D6" s="55">
        <v>11909.43</v>
      </c>
      <c r="E6" s="23">
        <v>11909.43</v>
      </c>
      <c r="F6" s="23">
        <v>11909.43</v>
      </c>
      <c r="G6" s="23">
        <v>11909.43</v>
      </c>
      <c r="H6" s="23">
        <v>11909.43</v>
      </c>
      <c r="I6" s="23">
        <v>11909.43</v>
      </c>
      <c r="J6" s="23">
        <v>11909.43</v>
      </c>
      <c r="K6" s="23">
        <v>11909.43</v>
      </c>
      <c r="L6" s="23">
        <v>11909.43</v>
      </c>
      <c r="M6" s="23">
        <v>11909.43</v>
      </c>
      <c r="N6" s="17">
        <f t="shared" si="1"/>
        <v>142913.15999999997</v>
      </c>
    </row>
    <row r="7" spans="1:14" ht="25.5" customHeight="1" x14ac:dyDescent="0.25">
      <c r="A7" s="24" t="s">
        <v>79</v>
      </c>
      <c r="B7" s="55"/>
      <c r="C7" s="55"/>
      <c r="D7" s="55"/>
      <c r="E7" s="23"/>
      <c r="F7" s="23"/>
      <c r="G7" s="23"/>
      <c r="H7" s="23"/>
      <c r="I7" s="23"/>
      <c r="J7" s="23"/>
      <c r="K7" s="23"/>
      <c r="L7" s="23"/>
      <c r="M7" s="23"/>
      <c r="N7" s="17"/>
    </row>
    <row r="8" spans="1:14" ht="25.5" customHeight="1" x14ac:dyDescent="0.25">
      <c r="A8" s="54" t="s">
        <v>49</v>
      </c>
      <c r="B8" s="23">
        <v>1983.9</v>
      </c>
      <c r="C8" s="23"/>
      <c r="D8" s="23">
        <v>3356.15</v>
      </c>
      <c r="E8" s="23"/>
      <c r="F8" s="23"/>
      <c r="G8" s="23"/>
      <c r="H8" s="23"/>
      <c r="I8" s="23"/>
      <c r="J8" s="23"/>
      <c r="K8" s="23"/>
      <c r="L8" s="23"/>
      <c r="M8" s="23"/>
      <c r="N8" s="17">
        <f t="shared" si="1"/>
        <v>5340.05</v>
      </c>
    </row>
    <row r="9" spans="1:14" ht="25.5" customHeight="1" x14ac:dyDescent="0.25">
      <c r="A9" s="56" t="s">
        <v>20</v>
      </c>
      <c r="B9" s="17">
        <f>B10+B11+B12+B13</f>
        <v>4374.42</v>
      </c>
      <c r="C9" s="17">
        <f>C10+C11+C12+C13</f>
        <v>13528.35</v>
      </c>
      <c r="D9" s="17">
        <f>D10+D11+D12+D13</f>
        <v>12678.090000000002</v>
      </c>
      <c r="E9" s="17">
        <f t="shared" ref="E9:M9" si="2">E10+E11+E12+E13</f>
        <v>3209.8500000000004</v>
      </c>
      <c r="F9" s="17">
        <f>F10+F11+F12+F13</f>
        <v>1223.92</v>
      </c>
      <c r="G9" s="17">
        <f t="shared" si="2"/>
        <v>7073.32</v>
      </c>
      <c r="H9" s="17">
        <f t="shared" si="2"/>
        <v>1223.92</v>
      </c>
      <c r="I9" s="17">
        <f t="shared" si="2"/>
        <v>3715.12</v>
      </c>
      <c r="J9" s="17">
        <f t="shared" si="2"/>
        <v>6181.84</v>
      </c>
      <c r="K9" s="17">
        <f t="shared" si="2"/>
        <v>3837.33</v>
      </c>
      <c r="L9" s="17">
        <f t="shared" si="2"/>
        <v>9985.1</v>
      </c>
      <c r="M9" s="17">
        <f t="shared" si="2"/>
        <v>4211.45</v>
      </c>
      <c r="N9" s="17">
        <f t="shared" si="1"/>
        <v>71242.710000000006</v>
      </c>
    </row>
    <row r="10" spans="1:14" ht="25.5" customHeight="1" x14ac:dyDescent="0.25">
      <c r="A10" s="54" t="s">
        <v>50</v>
      </c>
      <c r="B10" s="23">
        <v>1223.92</v>
      </c>
      <c r="C10" s="23">
        <v>1223.92</v>
      </c>
      <c r="D10" s="23">
        <v>6865.22</v>
      </c>
      <c r="E10" s="23">
        <v>1373.92</v>
      </c>
      <c r="F10" s="23">
        <v>1223.92</v>
      </c>
      <c r="G10" s="23">
        <v>5220.92</v>
      </c>
      <c r="H10" s="23">
        <v>1223.92</v>
      </c>
      <c r="I10" s="23">
        <v>3715.12</v>
      </c>
      <c r="J10" s="23">
        <v>1523.92</v>
      </c>
      <c r="K10" s="23">
        <v>1223.92</v>
      </c>
      <c r="L10" s="23">
        <v>1683.92</v>
      </c>
      <c r="M10" s="23">
        <v>3023.92</v>
      </c>
      <c r="N10" s="17">
        <f>SUM(B10:M10)</f>
        <v>29526.539999999994</v>
      </c>
    </row>
    <row r="11" spans="1:14" ht="25.5" customHeight="1" x14ac:dyDescent="0.25">
      <c r="A11" s="54" t="s">
        <v>51</v>
      </c>
      <c r="B11" s="57">
        <v>2198.25</v>
      </c>
      <c r="C11" s="23">
        <v>3568.75</v>
      </c>
      <c r="D11" s="23">
        <v>2997.75</v>
      </c>
      <c r="E11" s="23">
        <v>571</v>
      </c>
      <c r="F11" s="23"/>
      <c r="G11" s="58">
        <v>268</v>
      </c>
      <c r="H11" s="23"/>
      <c r="I11" s="23"/>
      <c r="J11" s="23">
        <v>924</v>
      </c>
      <c r="K11" s="23"/>
      <c r="L11" s="23">
        <v>600</v>
      </c>
      <c r="M11" s="23"/>
      <c r="N11" s="17">
        <f>SUM(B11:M11)</f>
        <v>11127.75</v>
      </c>
    </row>
    <row r="12" spans="1:14" ht="25.5" customHeight="1" x14ac:dyDescent="0.25">
      <c r="A12" s="59" t="s">
        <v>52</v>
      </c>
      <c r="B12" s="57">
        <v>952.25</v>
      </c>
      <c r="C12" s="23">
        <v>7940.03</v>
      </c>
      <c r="D12" s="23">
        <v>2221.35</v>
      </c>
      <c r="E12" s="23">
        <v>1264.93</v>
      </c>
      <c r="F12" s="23"/>
      <c r="G12" s="58">
        <v>1584.4</v>
      </c>
      <c r="H12" s="23"/>
      <c r="I12" s="23"/>
      <c r="J12" s="23">
        <v>2154.5</v>
      </c>
      <c r="K12" s="23">
        <v>1224</v>
      </c>
      <c r="L12" s="23">
        <v>5718</v>
      </c>
      <c r="M12" s="23"/>
      <c r="N12" s="17">
        <f>SUM(B12:M12)</f>
        <v>23059.46</v>
      </c>
    </row>
    <row r="13" spans="1:14" ht="25.5" customHeight="1" x14ac:dyDescent="0.25">
      <c r="A13" s="54" t="s">
        <v>53</v>
      </c>
      <c r="B13" s="23"/>
      <c r="C13" s="23">
        <v>795.65</v>
      </c>
      <c r="D13" s="23">
        <v>593.77</v>
      </c>
      <c r="E13" s="23"/>
      <c r="F13" s="23"/>
      <c r="G13" s="23"/>
      <c r="H13" s="23"/>
      <c r="I13" s="55"/>
      <c r="J13" s="23">
        <v>1579.42</v>
      </c>
      <c r="K13" s="23">
        <v>1389.41</v>
      </c>
      <c r="L13" s="23">
        <v>1983.18</v>
      </c>
      <c r="M13" s="23">
        <v>1187.53</v>
      </c>
      <c r="N13" s="17">
        <f t="shared" si="1"/>
        <v>7528.96</v>
      </c>
    </row>
    <row r="14" spans="1:14" ht="25.5" customHeight="1" x14ac:dyDescent="0.25">
      <c r="A14" s="56" t="s">
        <v>21</v>
      </c>
      <c r="B14" s="17">
        <f>B15+B16+B17+B18</f>
        <v>0</v>
      </c>
      <c r="C14" s="17">
        <f t="shared" ref="C14:M14" si="3">C15+C16+C17+C18</f>
        <v>0</v>
      </c>
      <c r="D14" s="17">
        <f>D15+D16+D17</f>
        <v>23266.23</v>
      </c>
      <c r="E14" s="17">
        <f>E15+E16+E17</f>
        <v>25759.71</v>
      </c>
      <c r="F14" s="17">
        <f>F15+F16+F17</f>
        <v>0</v>
      </c>
      <c r="G14" s="17">
        <f>G15+G16+G17</f>
        <v>0</v>
      </c>
      <c r="H14" s="17">
        <f>H15+H16+H17</f>
        <v>0</v>
      </c>
      <c r="I14" s="27">
        <f>SUM(I15:I17)</f>
        <v>0</v>
      </c>
      <c r="J14" s="17">
        <f>J15+J16+J17</f>
        <v>0</v>
      </c>
      <c r="K14" s="27">
        <f>K15+K16+K17</f>
        <v>0</v>
      </c>
      <c r="L14" s="17">
        <f>L15+L16+L17</f>
        <v>17956</v>
      </c>
      <c r="M14" s="17">
        <f t="shared" si="3"/>
        <v>0</v>
      </c>
      <c r="N14" s="17">
        <f>N15+N16+N17</f>
        <v>66981.94</v>
      </c>
    </row>
    <row r="15" spans="1:14" ht="25.5" customHeight="1" x14ac:dyDescent="0.25">
      <c r="A15" s="54" t="s">
        <v>22</v>
      </c>
      <c r="B15" s="23"/>
      <c r="C15" s="23"/>
      <c r="D15" s="23">
        <v>21955.23</v>
      </c>
      <c r="E15" s="23">
        <v>25759.71</v>
      </c>
      <c r="F15" s="23"/>
      <c r="G15" s="23"/>
      <c r="H15" s="23"/>
      <c r="I15" s="55"/>
      <c r="J15" s="23"/>
      <c r="K15" s="55"/>
      <c r="L15" s="23">
        <v>17956</v>
      </c>
      <c r="M15" s="23"/>
      <c r="N15" s="17">
        <f>SUM(B15:M15)</f>
        <v>65670.94</v>
      </c>
    </row>
    <row r="16" spans="1:14" ht="25.5" customHeight="1" x14ac:dyDescent="0.25">
      <c r="A16" s="54" t="s">
        <v>23</v>
      </c>
      <c r="B16" s="23"/>
      <c r="C16" s="58"/>
      <c r="D16" s="23"/>
      <c r="E16" s="23"/>
      <c r="F16" s="23"/>
      <c r="G16" s="23"/>
      <c r="H16" s="23"/>
      <c r="I16" s="55"/>
      <c r="J16" s="23"/>
      <c r="K16" s="55"/>
      <c r="L16" s="23"/>
      <c r="M16" s="23"/>
      <c r="N16" s="17">
        <f t="shared" si="1"/>
        <v>0</v>
      </c>
    </row>
    <row r="17" spans="1:14" ht="25.5" customHeight="1" x14ac:dyDescent="0.25">
      <c r="A17" s="59" t="s">
        <v>29</v>
      </c>
      <c r="B17" s="23"/>
      <c r="C17" s="58"/>
      <c r="D17" s="23">
        <v>1311</v>
      </c>
      <c r="E17" s="23"/>
      <c r="F17" s="23"/>
      <c r="G17" s="23"/>
      <c r="H17" s="23"/>
      <c r="I17" s="55"/>
      <c r="J17" s="23"/>
      <c r="K17" s="55"/>
      <c r="L17" s="23"/>
      <c r="M17" s="23"/>
      <c r="N17" s="17">
        <f>SUM(B17:M17)</f>
        <v>1311</v>
      </c>
    </row>
    <row r="18" spans="1:14" ht="25.5" customHeight="1" x14ac:dyDescent="0.25">
      <c r="A18" s="60" t="s">
        <v>44</v>
      </c>
      <c r="B18" s="23"/>
      <c r="C18" s="58"/>
      <c r="D18" s="23"/>
      <c r="E18" s="23">
        <v>2719.15</v>
      </c>
      <c r="F18" s="23">
        <v>2870.22</v>
      </c>
      <c r="G18" s="23">
        <v>4078.17</v>
      </c>
      <c r="H18" s="23">
        <v>4415.1099999999997</v>
      </c>
      <c r="I18" s="23">
        <v>3172.34</v>
      </c>
      <c r="J18" s="23">
        <v>1812.77</v>
      </c>
      <c r="K18" s="55">
        <v>3998.41</v>
      </c>
      <c r="L18" s="23"/>
      <c r="M18" s="23"/>
      <c r="N18" s="17">
        <f>SUM(B18:M18)</f>
        <v>23066.170000000002</v>
      </c>
    </row>
    <row r="19" spans="1:14" ht="25.5" customHeight="1" x14ac:dyDescent="0.25">
      <c r="A19" s="56" t="s">
        <v>54</v>
      </c>
      <c r="B19" s="17">
        <f>B20+B21+B22</f>
        <v>4508.3999999999996</v>
      </c>
      <c r="C19" s="17">
        <f t="shared" ref="C19:M19" si="4">C20+C21+C22</f>
        <v>838.8</v>
      </c>
      <c r="D19" s="17">
        <f t="shared" si="4"/>
        <v>-796.19999999999982</v>
      </c>
      <c r="E19" s="17">
        <f t="shared" si="4"/>
        <v>128.1099999999999</v>
      </c>
      <c r="F19" s="17">
        <f t="shared" si="4"/>
        <v>2878.2</v>
      </c>
      <c r="G19" s="17">
        <f t="shared" si="4"/>
        <v>334.8</v>
      </c>
      <c r="H19" s="17">
        <f t="shared" si="4"/>
        <v>503.05999999999995</v>
      </c>
      <c r="I19" s="27">
        <f>I20+I21+I22</f>
        <v>-69.009999999999991</v>
      </c>
      <c r="J19" s="17">
        <f t="shared" si="4"/>
        <v>4165.3899999999994</v>
      </c>
      <c r="K19" s="27">
        <f t="shared" si="4"/>
        <v>8166.47</v>
      </c>
      <c r="L19" s="17">
        <f t="shared" si="4"/>
        <v>261.75</v>
      </c>
      <c r="M19" s="17">
        <f t="shared" si="4"/>
        <v>6532.98</v>
      </c>
      <c r="N19" s="17">
        <f t="shared" si="1"/>
        <v>27452.75</v>
      </c>
    </row>
    <row r="20" spans="1:14" ht="25.5" customHeight="1" x14ac:dyDescent="0.25">
      <c r="A20" s="54" t="s">
        <v>55</v>
      </c>
      <c r="B20" s="23">
        <v>750</v>
      </c>
      <c r="C20" s="23">
        <v>570</v>
      </c>
      <c r="D20" s="23">
        <v>1515</v>
      </c>
      <c r="E20" s="23">
        <v>564</v>
      </c>
      <c r="F20" s="23">
        <v>-585</v>
      </c>
      <c r="G20" s="23">
        <v>450</v>
      </c>
      <c r="H20" s="23">
        <v>2307.75</v>
      </c>
      <c r="I20" s="55">
        <v>561</v>
      </c>
      <c r="J20" s="23">
        <v>930</v>
      </c>
      <c r="K20" s="55">
        <v>2526.5</v>
      </c>
      <c r="L20" s="23">
        <v>1705</v>
      </c>
      <c r="M20" s="23">
        <v>1984</v>
      </c>
      <c r="N20" s="17">
        <f t="shared" si="1"/>
        <v>13278.25</v>
      </c>
    </row>
    <row r="21" spans="1:14" ht="25.5" customHeight="1" x14ac:dyDescent="0.25">
      <c r="A21" s="54" t="s">
        <v>56</v>
      </c>
      <c r="B21" s="23">
        <v>0</v>
      </c>
      <c r="C21" s="58">
        <v>0</v>
      </c>
      <c r="D21" s="16">
        <v>0</v>
      </c>
      <c r="E21" s="23">
        <v>-2387.09</v>
      </c>
      <c r="F21" s="23"/>
      <c r="G21" s="23"/>
      <c r="H21" s="23"/>
      <c r="I21" s="55"/>
      <c r="J21" s="23"/>
      <c r="K21" s="55">
        <v>0</v>
      </c>
      <c r="L21" s="23"/>
      <c r="M21" s="23">
        <v>-2373.6</v>
      </c>
      <c r="N21" s="17">
        <f t="shared" si="1"/>
        <v>-4760.6900000000005</v>
      </c>
    </row>
    <row r="22" spans="1:14" ht="25.5" customHeight="1" x14ac:dyDescent="0.25">
      <c r="A22" s="59" t="s">
        <v>57</v>
      </c>
      <c r="B22" s="23">
        <v>3758.4</v>
      </c>
      <c r="C22" s="58">
        <v>268.8</v>
      </c>
      <c r="D22" s="23">
        <v>-2311.1999999999998</v>
      </c>
      <c r="E22" s="23">
        <v>1951.2</v>
      </c>
      <c r="F22" s="23">
        <v>3463.2</v>
      </c>
      <c r="G22" s="23">
        <v>-115.2</v>
      </c>
      <c r="H22" s="23">
        <v>-1804.69</v>
      </c>
      <c r="I22" s="55">
        <v>-630.01</v>
      </c>
      <c r="J22" s="23">
        <v>3235.39</v>
      </c>
      <c r="K22" s="55">
        <v>5639.97</v>
      </c>
      <c r="L22" s="16">
        <v>-1443.25</v>
      </c>
      <c r="M22" s="23">
        <v>6922.58</v>
      </c>
      <c r="N22" s="17">
        <f t="shared" si="1"/>
        <v>18935.190000000002</v>
      </c>
    </row>
    <row r="23" spans="1:14" ht="25.5" customHeight="1" x14ac:dyDescent="0.25">
      <c r="A23" s="56" t="s">
        <v>59</v>
      </c>
      <c r="B23" s="17">
        <v>13063.05</v>
      </c>
      <c r="C23" s="17">
        <v>13063.05</v>
      </c>
      <c r="D23" s="17">
        <v>13063.05</v>
      </c>
      <c r="E23" s="17">
        <v>13063.05</v>
      </c>
      <c r="F23" s="17">
        <v>13063.05</v>
      </c>
      <c r="G23" s="17">
        <v>13063.05</v>
      </c>
      <c r="H23" s="17">
        <v>13063.05</v>
      </c>
      <c r="I23" s="17">
        <v>13063.05</v>
      </c>
      <c r="J23" s="17">
        <v>13063.05</v>
      </c>
      <c r="K23" s="17">
        <v>13063.05</v>
      </c>
      <c r="L23" s="17">
        <v>13063.05</v>
      </c>
      <c r="M23" s="17">
        <v>13063.05</v>
      </c>
      <c r="N23" s="17">
        <f t="shared" si="1"/>
        <v>156756.6</v>
      </c>
    </row>
    <row r="24" spans="1:14" ht="21.75" customHeight="1" x14ac:dyDescent="0.25">
      <c r="A24" s="56" t="s">
        <v>24</v>
      </c>
      <c r="B24" s="27">
        <f>B4+B9+B14+B18+B19+B23</f>
        <v>44699.149999999994</v>
      </c>
      <c r="C24" s="27">
        <f t="shared" ref="C24:M24" si="5">C4+C9+C14+C18+C19+C23</f>
        <v>48001.820000000007</v>
      </c>
      <c r="D24" s="27">
        <f>D4+D9+D14+D18+D19+D23</f>
        <v>72237.820000000007</v>
      </c>
      <c r="E24" s="27">
        <f t="shared" si="5"/>
        <v>65550.37</v>
      </c>
      <c r="F24" s="27">
        <f t="shared" si="5"/>
        <v>40705.89</v>
      </c>
      <c r="G24" s="27">
        <f t="shared" si="5"/>
        <v>45219.839999999997</v>
      </c>
      <c r="H24" s="27">
        <f t="shared" si="5"/>
        <v>39875.64</v>
      </c>
      <c r="I24" s="27">
        <f>I19+I18+I14+I9+I4+I23</f>
        <v>40552</v>
      </c>
      <c r="J24" s="27">
        <f t="shared" si="5"/>
        <v>45893.55</v>
      </c>
      <c r="K24" s="27">
        <f t="shared" si="5"/>
        <v>49735.759999999995</v>
      </c>
      <c r="L24" s="27">
        <f t="shared" si="5"/>
        <v>61936.399999999994</v>
      </c>
      <c r="M24" s="27">
        <f t="shared" si="5"/>
        <v>44477.979999999996</v>
      </c>
      <c r="N24" s="27">
        <f>N23+N19+N18+N14+N9+N4</f>
        <v>598886.22</v>
      </c>
    </row>
    <row r="25" spans="1:14" x14ac:dyDescent="0.25">
      <c r="A25" s="88" t="s">
        <v>113</v>
      </c>
      <c r="B25" s="89"/>
      <c r="C25" s="89"/>
      <c r="D25" s="51"/>
      <c r="E25" s="51"/>
      <c r="F25" s="51"/>
      <c r="G25" s="51"/>
      <c r="H25" s="51"/>
      <c r="I25" s="51"/>
      <c r="J25" s="51"/>
      <c r="K25" s="51"/>
      <c r="L25" s="89" t="s">
        <v>27</v>
      </c>
      <c r="M25" s="89"/>
      <c r="N25" s="89"/>
    </row>
    <row r="26" spans="1:14" x14ac:dyDescent="0.25">
      <c r="A26" s="6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4" x14ac:dyDescent="0.25">
      <c r="A27" s="89" t="s">
        <v>26</v>
      </c>
      <c r="B27" s="89"/>
      <c r="C27" s="89"/>
      <c r="D27" s="51"/>
      <c r="E27" s="51"/>
      <c r="F27" s="51"/>
      <c r="G27" s="51"/>
      <c r="H27" s="51"/>
      <c r="I27" s="51"/>
      <c r="J27" s="51"/>
      <c r="K27" s="51"/>
      <c r="L27" s="89" t="s">
        <v>32</v>
      </c>
      <c r="M27" s="89"/>
      <c r="N27" s="89"/>
    </row>
    <row r="28" spans="1:14" x14ac:dyDescent="0.25">
      <c r="A28" s="6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</sheetData>
  <mergeCells count="5">
    <mergeCell ref="A1:N1"/>
    <mergeCell ref="A25:C25"/>
    <mergeCell ref="A27:C27"/>
    <mergeCell ref="L25:N25"/>
    <mergeCell ref="L27:N27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24" sqref="C24"/>
    </sheetView>
  </sheetViews>
  <sheetFormatPr defaultRowHeight="15" x14ac:dyDescent="0.25"/>
  <cols>
    <col min="1" max="1" width="4.85546875" customWidth="1"/>
    <col min="2" max="2" width="6.140625" customWidth="1"/>
    <col min="3" max="3" width="41.140625" customWidth="1"/>
    <col min="4" max="4" width="13.140625" customWidth="1"/>
    <col min="5" max="5" width="17.42578125" customWidth="1"/>
  </cols>
  <sheetData>
    <row r="1" spans="1:5" x14ac:dyDescent="0.25">
      <c r="B1" s="2" t="s">
        <v>45</v>
      </c>
      <c r="C1" s="2"/>
    </row>
    <row r="2" spans="1:5" x14ac:dyDescent="0.25">
      <c r="C2" t="s">
        <v>42</v>
      </c>
    </row>
    <row r="3" spans="1:5" x14ac:dyDescent="0.25">
      <c r="B3" t="s">
        <v>33</v>
      </c>
    </row>
    <row r="4" spans="1:5" x14ac:dyDescent="0.25">
      <c r="A4" s="32" t="s">
        <v>34</v>
      </c>
      <c r="B4" s="34" t="s">
        <v>34</v>
      </c>
      <c r="C4" s="34"/>
      <c r="D4" s="34" t="s">
        <v>35</v>
      </c>
      <c r="E4" s="34" t="s">
        <v>36</v>
      </c>
    </row>
    <row r="5" spans="1:5" x14ac:dyDescent="0.25">
      <c r="A5" s="33" t="s">
        <v>37</v>
      </c>
      <c r="B5" s="35" t="s">
        <v>38</v>
      </c>
      <c r="C5" s="35" t="s">
        <v>39</v>
      </c>
      <c r="D5" s="35" t="s">
        <v>40</v>
      </c>
      <c r="E5" s="35" t="s">
        <v>41</v>
      </c>
    </row>
    <row r="6" spans="1:5" x14ac:dyDescent="0.25">
      <c r="A6" s="30">
        <v>1</v>
      </c>
      <c r="B6" s="30"/>
      <c r="C6" s="16"/>
      <c r="D6" s="31"/>
      <c r="E6" s="30"/>
    </row>
    <row r="7" spans="1:5" x14ac:dyDescent="0.25">
      <c r="A7" s="30">
        <v>2</v>
      </c>
      <c r="B7" s="30"/>
      <c r="C7" s="16"/>
      <c r="D7" s="31"/>
      <c r="E7" s="30"/>
    </row>
    <row r="8" spans="1:5" x14ac:dyDescent="0.25">
      <c r="A8" s="30">
        <v>3</v>
      </c>
      <c r="B8" s="30"/>
      <c r="C8" s="16"/>
      <c r="D8" s="31"/>
      <c r="E8" s="30"/>
    </row>
    <row r="9" spans="1:5" x14ac:dyDescent="0.25">
      <c r="A9" s="30"/>
      <c r="B9" s="30"/>
      <c r="C9" s="16"/>
      <c r="D9" s="31"/>
      <c r="E9" s="30"/>
    </row>
    <row r="10" spans="1:5" x14ac:dyDescent="0.25">
      <c r="A10" s="30"/>
      <c r="B10" s="30"/>
      <c r="C10" s="16"/>
      <c r="D10" s="31"/>
      <c r="E10" s="30"/>
    </row>
    <row r="11" spans="1:5" x14ac:dyDescent="0.25">
      <c r="A11" s="30"/>
      <c r="B11" s="30"/>
      <c r="C11" s="16"/>
      <c r="D11" s="31"/>
      <c r="E11" s="30"/>
    </row>
    <row r="12" spans="1:5" x14ac:dyDescent="0.25">
      <c r="A12" s="30"/>
      <c r="B12" s="30"/>
      <c r="C12" s="16"/>
      <c r="D12" s="31"/>
      <c r="E12" s="30"/>
    </row>
    <row r="13" spans="1:5" x14ac:dyDescent="0.25">
      <c r="A13" s="30"/>
      <c r="B13" s="30"/>
      <c r="C13" s="16"/>
      <c r="D13" s="31"/>
      <c r="E13" s="30"/>
    </row>
    <row r="14" spans="1:5" x14ac:dyDescent="0.25">
      <c r="A14" s="30"/>
      <c r="B14" s="30"/>
      <c r="C14" s="16"/>
      <c r="D14" s="31"/>
      <c r="E14" s="30"/>
    </row>
    <row r="15" spans="1:5" x14ac:dyDescent="0.25">
      <c r="A15" s="30"/>
      <c r="B15" s="30"/>
      <c r="C15" s="16"/>
      <c r="D15" s="31"/>
      <c r="E15" s="30"/>
    </row>
    <row r="16" spans="1:5" x14ac:dyDescent="0.25">
      <c r="A16" s="30"/>
      <c r="B16" s="30"/>
      <c r="C16" s="16"/>
      <c r="D16" s="31"/>
      <c r="E16" s="30"/>
    </row>
    <row r="17" spans="1:5" x14ac:dyDescent="0.25">
      <c r="A17" s="30"/>
      <c r="B17" s="30"/>
      <c r="C17" s="16"/>
      <c r="D17" s="31"/>
      <c r="E17" s="30"/>
    </row>
    <row r="18" spans="1:5" x14ac:dyDescent="0.25">
      <c r="A18" s="30"/>
      <c r="B18" s="30"/>
      <c r="C18" s="16"/>
      <c r="D18" s="31"/>
      <c r="E18" s="30"/>
    </row>
    <row r="19" spans="1:5" x14ac:dyDescent="0.25">
      <c r="A19" s="30"/>
      <c r="B19" s="30"/>
      <c r="C19" s="16"/>
      <c r="D19" s="31"/>
      <c r="E19" s="30"/>
    </row>
    <row r="20" spans="1:5" x14ac:dyDescent="0.25">
      <c r="A20" s="30"/>
      <c r="B20" s="30"/>
      <c r="C20" s="16"/>
      <c r="D20" s="31"/>
      <c r="E20" s="30"/>
    </row>
    <row r="21" spans="1:5" x14ac:dyDescent="0.25">
      <c r="A21" s="30"/>
      <c r="B21" s="30"/>
      <c r="C21" s="16"/>
      <c r="D21" s="31"/>
      <c r="E21" s="30"/>
    </row>
    <row r="22" spans="1:5" x14ac:dyDescent="0.25">
      <c r="A22" s="30"/>
      <c r="B22" s="30"/>
      <c r="C22" s="16"/>
      <c r="D22" s="31"/>
      <c r="E22" s="30"/>
    </row>
    <row r="23" spans="1:5" x14ac:dyDescent="0.25">
      <c r="A23" s="30"/>
      <c r="B23" s="30"/>
      <c r="C23" s="16"/>
      <c r="D23" s="31"/>
      <c r="E23" s="30"/>
    </row>
    <row r="24" spans="1:5" x14ac:dyDescent="0.25">
      <c r="A24" s="30"/>
      <c r="B24" s="30"/>
      <c r="C24" s="16"/>
      <c r="D24" s="31"/>
      <c r="E24" s="30"/>
    </row>
    <row r="25" spans="1:5" x14ac:dyDescent="0.25">
      <c r="A25" s="30"/>
      <c r="B25" s="30"/>
      <c r="C25" s="16"/>
      <c r="D25" s="31"/>
      <c r="E25" s="30"/>
    </row>
    <row r="26" spans="1:5" x14ac:dyDescent="0.25">
      <c r="A26" s="30"/>
      <c r="B26" s="30"/>
      <c r="C26" s="16"/>
      <c r="D26" s="31"/>
      <c r="E26" s="30"/>
    </row>
    <row r="27" spans="1:5" x14ac:dyDescent="0.25">
      <c r="A27" s="30"/>
      <c r="B27" s="30"/>
      <c r="C27" s="16"/>
      <c r="D27" s="31"/>
      <c r="E27" s="30"/>
    </row>
    <row r="28" spans="1:5" x14ac:dyDescent="0.25">
      <c r="A28" s="30"/>
      <c r="B28" s="30"/>
      <c r="C28" s="16"/>
      <c r="D28" s="31"/>
      <c r="E28" s="30"/>
    </row>
    <row r="29" spans="1:5" x14ac:dyDescent="0.25">
      <c r="A29" s="30"/>
      <c r="B29" s="30"/>
      <c r="C29" s="16"/>
      <c r="D29" s="30"/>
      <c r="E29" s="30"/>
    </row>
    <row r="30" spans="1:5" x14ac:dyDescent="0.25">
      <c r="A30" s="30"/>
      <c r="B30" s="30"/>
      <c r="C30" s="16"/>
      <c r="D30" s="30"/>
      <c r="E30" s="30"/>
    </row>
    <row r="31" spans="1:5" x14ac:dyDescent="0.25">
      <c r="A31" s="29"/>
      <c r="B31" s="29"/>
      <c r="D31" s="29"/>
      <c r="E31" s="29"/>
    </row>
    <row r="32" spans="1:5" x14ac:dyDescent="0.25">
      <c r="A32" s="29"/>
      <c r="B32" s="29"/>
      <c r="D32" s="29"/>
      <c r="E32" s="29"/>
    </row>
    <row r="33" spans="1:5" x14ac:dyDescent="0.25">
      <c r="A33" s="29"/>
      <c r="B33" s="29"/>
      <c r="D33" s="29"/>
      <c r="E33" s="29"/>
    </row>
    <row r="34" spans="1:5" x14ac:dyDescent="0.25">
      <c r="D34" s="29"/>
      <c r="E34" s="29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26" sqref="D26"/>
    </sheetView>
  </sheetViews>
  <sheetFormatPr defaultRowHeight="15" x14ac:dyDescent="0.25"/>
  <cols>
    <col min="1" max="1" width="4.7109375" customWidth="1"/>
    <col min="2" max="2" width="54.5703125" customWidth="1"/>
    <col min="3" max="3" width="10" customWidth="1"/>
    <col min="4" max="4" width="10.5703125" customWidth="1"/>
  </cols>
  <sheetData>
    <row r="1" spans="1:4" ht="15.75" x14ac:dyDescent="0.25">
      <c r="A1" s="4"/>
      <c r="B1" s="84" t="s">
        <v>64</v>
      </c>
      <c r="C1" s="84"/>
      <c r="D1" s="84"/>
    </row>
    <row r="2" spans="1:4" ht="15.75" x14ac:dyDescent="0.25">
      <c r="A2" s="4"/>
      <c r="B2" s="6" t="s">
        <v>6</v>
      </c>
      <c r="C2" s="4"/>
      <c r="D2" s="4"/>
    </row>
    <row r="3" spans="1:4" x14ac:dyDescent="0.25">
      <c r="A3" s="4"/>
      <c r="B3" s="83" t="s">
        <v>43</v>
      </c>
      <c r="C3" s="83"/>
      <c r="D3" s="83"/>
    </row>
    <row r="4" spans="1:4" ht="26.25" x14ac:dyDescent="0.25">
      <c r="A4" s="8"/>
      <c r="B4" s="10" t="s">
        <v>0</v>
      </c>
      <c r="C4" s="10" t="s">
        <v>1</v>
      </c>
      <c r="D4" s="10" t="s">
        <v>25</v>
      </c>
    </row>
    <row r="5" spans="1:4" x14ac:dyDescent="0.25">
      <c r="A5" s="38"/>
      <c r="B5" s="38" t="s">
        <v>10</v>
      </c>
      <c r="C5" s="38"/>
      <c r="D5" s="38"/>
    </row>
    <row r="6" spans="1:4" x14ac:dyDescent="0.25">
      <c r="A6" s="44">
        <v>1</v>
      </c>
      <c r="B6" s="44" t="s">
        <v>85</v>
      </c>
      <c r="C6" s="44">
        <v>2719.15</v>
      </c>
      <c r="D6" s="45"/>
    </row>
    <row r="7" spans="1:4" x14ac:dyDescent="0.25">
      <c r="A7" s="45"/>
      <c r="B7" s="38" t="s">
        <v>81</v>
      </c>
      <c r="C7" s="45">
        <v>2719.15</v>
      </c>
      <c r="D7" s="45">
        <v>2719.15</v>
      </c>
    </row>
    <row r="8" spans="1:4" x14ac:dyDescent="0.25">
      <c r="A8" s="44"/>
      <c r="B8" s="38" t="s">
        <v>11</v>
      </c>
      <c r="C8" s="44"/>
      <c r="D8" s="45"/>
    </row>
    <row r="9" spans="1:4" x14ac:dyDescent="0.25">
      <c r="A9" s="44">
        <v>1</v>
      </c>
      <c r="B9" s="44" t="s">
        <v>85</v>
      </c>
      <c r="C9" s="44">
        <v>2870.22</v>
      </c>
      <c r="D9" s="45">
        <v>5589.37</v>
      </c>
    </row>
    <row r="10" spans="1:4" x14ac:dyDescent="0.25">
      <c r="A10" s="44"/>
      <c r="B10" s="46" t="s">
        <v>12</v>
      </c>
      <c r="C10" s="44"/>
      <c r="D10" s="45"/>
    </row>
    <row r="11" spans="1:4" x14ac:dyDescent="0.25">
      <c r="A11" s="44">
        <v>1</v>
      </c>
      <c r="B11" s="43" t="s">
        <v>85</v>
      </c>
      <c r="C11" s="44">
        <v>3474.47</v>
      </c>
      <c r="D11" s="45"/>
    </row>
    <row r="12" spans="1:4" x14ac:dyDescent="0.25">
      <c r="A12" s="44">
        <v>2</v>
      </c>
      <c r="B12" s="43" t="s">
        <v>93</v>
      </c>
      <c r="C12" s="44">
        <v>160.4</v>
      </c>
      <c r="D12" s="45"/>
    </row>
    <row r="13" spans="1:4" x14ac:dyDescent="0.25">
      <c r="A13" s="44">
        <v>3</v>
      </c>
      <c r="B13" s="43" t="s">
        <v>94</v>
      </c>
      <c r="C13" s="44">
        <v>443.3</v>
      </c>
      <c r="D13" s="45"/>
    </row>
    <row r="14" spans="1:4" x14ac:dyDescent="0.25">
      <c r="A14" s="44"/>
      <c r="B14" s="46" t="s">
        <v>91</v>
      </c>
      <c r="C14" s="45">
        <f>SUM(C11:C13)</f>
        <v>4078.17</v>
      </c>
      <c r="D14" s="45">
        <v>9667.5400000000009</v>
      </c>
    </row>
    <row r="15" spans="1:4" x14ac:dyDescent="0.25">
      <c r="A15" s="44"/>
      <c r="B15" s="46" t="s">
        <v>13</v>
      </c>
      <c r="C15" s="44"/>
      <c r="D15" s="45"/>
    </row>
    <row r="16" spans="1:4" x14ac:dyDescent="0.25">
      <c r="A16" s="44">
        <v>1</v>
      </c>
      <c r="B16" s="62" t="s">
        <v>85</v>
      </c>
      <c r="C16" s="44">
        <v>3323.41</v>
      </c>
      <c r="D16" s="45"/>
    </row>
    <row r="17" spans="1:4" x14ac:dyDescent="0.25">
      <c r="A17" s="44">
        <v>2</v>
      </c>
      <c r="B17" s="62" t="s">
        <v>95</v>
      </c>
      <c r="C17" s="44">
        <v>1091.7</v>
      </c>
      <c r="D17" s="44"/>
    </row>
    <row r="18" spans="1:4" x14ac:dyDescent="0.25">
      <c r="A18" s="44"/>
      <c r="B18" s="75" t="s">
        <v>91</v>
      </c>
      <c r="C18" s="45">
        <f>SUM(C16:C17)</f>
        <v>4415.1099999999997</v>
      </c>
      <c r="D18" s="45">
        <v>14082.65</v>
      </c>
    </row>
    <row r="19" spans="1:4" x14ac:dyDescent="0.25">
      <c r="A19" s="44"/>
      <c r="B19" s="63" t="s">
        <v>14</v>
      </c>
      <c r="C19" s="45"/>
      <c r="D19" s="45"/>
    </row>
    <row r="20" spans="1:4" x14ac:dyDescent="0.25">
      <c r="A20" s="45">
        <v>1</v>
      </c>
      <c r="B20" s="37" t="s">
        <v>85</v>
      </c>
      <c r="C20" s="45">
        <v>3172.34</v>
      </c>
      <c r="D20" s="45">
        <v>17254.990000000002</v>
      </c>
    </row>
    <row r="21" spans="1:4" x14ac:dyDescent="0.25">
      <c r="A21" s="44"/>
      <c r="B21" s="45" t="s">
        <v>15</v>
      </c>
      <c r="C21" s="44"/>
      <c r="D21" s="44"/>
    </row>
    <row r="22" spans="1:4" x14ac:dyDescent="0.25">
      <c r="A22" s="44">
        <v>1</v>
      </c>
      <c r="B22" s="44" t="s">
        <v>85</v>
      </c>
      <c r="C22" s="45">
        <v>1812.77</v>
      </c>
      <c r="D22" s="45">
        <v>19067.759999999998</v>
      </c>
    </row>
    <row r="23" spans="1:4" x14ac:dyDescent="0.25">
      <c r="A23" s="44"/>
      <c r="B23" s="45" t="s">
        <v>16</v>
      </c>
      <c r="C23" s="44"/>
      <c r="D23" s="44"/>
    </row>
    <row r="24" spans="1:4" x14ac:dyDescent="0.25">
      <c r="A24" s="44">
        <v>1</v>
      </c>
      <c r="B24" s="44" t="s">
        <v>85</v>
      </c>
      <c r="C24" s="44">
        <v>3323.41</v>
      </c>
      <c r="D24" s="44"/>
    </row>
    <row r="25" spans="1:4" x14ac:dyDescent="0.25">
      <c r="A25" s="44">
        <v>2</v>
      </c>
      <c r="B25" s="44" t="s">
        <v>105</v>
      </c>
      <c r="C25" s="44">
        <v>675</v>
      </c>
      <c r="D25" s="44"/>
    </row>
    <row r="26" spans="1:4" x14ac:dyDescent="0.25">
      <c r="A26" s="44"/>
      <c r="B26" s="45" t="s">
        <v>106</v>
      </c>
      <c r="C26" s="45">
        <f>SUM(C24:C25)</f>
        <v>3998.41</v>
      </c>
      <c r="D26" s="45">
        <f>C26+D22</f>
        <v>23066.17</v>
      </c>
    </row>
    <row r="27" spans="1:4" x14ac:dyDescent="0.25">
      <c r="A27" s="44"/>
      <c r="B27" s="44"/>
      <c r="C27" s="44"/>
      <c r="D27" s="44"/>
    </row>
    <row r="28" spans="1:4" x14ac:dyDescent="0.25">
      <c r="A28" s="44"/>
      <c r="B28" s="44"/>
      <c r="C28" s="44"/>
      <c r="D28" s="44"/>
    </row>
    <row r="29" spans="1:4" x14ac:dyDescent="0.25">
      <c r="A29" s="44"/>
      <c r="B29" s="44"/>
      <c r="C29" s="44"/>
      <c r="D29" s="44"/>
    </row>
    <row r="30" spans="1:4" x14ac:dyDescent="0.25">
      <c r="A30" s="44"/>
      <c r="B30" s="44"/>
      <c r="C30" s="44"/>
      <c r="D30" s="44"/>
    </row>
    <row r="31" spans="1:4" x14ac:dyDescent="0.25">
      <c r="A31" s="45"/>
      <c r="B31" s="45"/>
      <c r="C31" s="45"/>
      <c r="D31" s="45"/>
    </row>
    <row r="32" spans="1:4" x14ac:dyDescent="0.25">
      <c r="A32" s="44"/>
      <c r="B32" s="43"/>
      <c r="C32" s="44"/>
      <c r="D32" s="44"/>
    </row>
    <row r="33" spans="1:4" x14ac:dyDescent="0.25">
      <c r="A33" s="44"/>
      <c r="B33" s="63"/>
      <c r="C33" s="45"/>
      <c r="D33" s="45"/>
    </row>
    <row r="34" spans="1:4" x14ac:dyDescent="0.25">
      <c r="A34" s="44"/>
      <c r="B34" s="63"/>
      <c r="C34" s="44"/>
      <c r="D34" s="44"/>
    </row>
    <row r="35" spans="1:4" x14ac:dyDescent="0.25">
      <c r="A35" s="44"/>
      <c r="B35" s="64"/>
      <c r="C35" s="44"/>
      <c r="D35" s="44"/>
    </row>
    <row r="36" spans="1:4" x14ac:dyDescent="0.25">
      <c r="A36" s="65"/>
      <c r="B36" s="65"/>
      <c r="C36" s="65"/>
      <c r="D36" s="65"/>
    </row>
    <row r="37" spans="1:4" x14ac:dyDescent="0.25">
      <c r="A37" s="65"/>
      <c r="B37" s="65"/>
      <c r="C37" s="65"/>
      <c r="D37" s="65"/>
    </row>
    <row r="38" spans="1:4" x14ac:dyDescent="0.25">
      <c r="A38" s="65"/>
      <c r="B38" s="65"/>
      <c r="C38" s="65"/>
      <c r="D38" s="65"/>
    </row>
    <row r="39" spans="1:4" x14ac:dyDescent="0.25">
      <c r="A39" s="65"/>
      <c r="B39" s="65"/>
      <c r="C39" s="65"/>
      <c r="D39" s="65"/>
    </row>
    <row r="40" spans="1:4" x14ac:dyDescent="0.25">
      <c r="A40" s="65"/>
      <c r="B40" s="65"/>
      <c r="C40" s="65"/>
      <c r="D40" s="65"/>
    </row>
    <row r="41" spans="1:4" x14ac:dyDescent="0.25">
      <c r="A41" s="65"/>
      <c r="B41" s="65"/>
      <c r="C41" s="65"/>
      <c r="D41" s="6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 расчет</vt:lpstr>
      <vt:lpstr>заявления</vt:lpstr>
      <vt:lpstr>дополн.раб.</vt:lpstr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2018-01-15T09:01:19Z</cp:lastPrinted>
  <dcterms:created xsi:type="dcterms:W3CDTF">2011-07-25T05:21:17Z</dcterms:created>
  <dcterms:modified xsi:type="dcterms:W3CDTF">2021-02-24T07:08:08Z</dcterms:modified>
</cp:coreProperties>
</file>