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activeTab="6"/>
  </bookViews>
  <sheets>
    <sheet name="ТО ин.оборуд." sheetId="1" r:id="rId1"/>
    <sheet name="ТО эл.оборуд" sheetId="7" r:id="rId2"/>
    <sheet name="ТО конструкт.эл" sheetId="3" r:id="rId3"/>
    <sheet name="ТР конструкт.эл." sheetId="5" r:id="rId4"/>
    <sheet name="ТР эл.оборуд." sheetId="8" r:id="rId5"/>
    <sheet name="ТР инж.об." sheetId="4" r:id="rId6"/>
    <sheet name="Лиц. счет. Св. расчет" sheetId="6" r:id="rId7"/>
    <sheet name="заявл" sheetId="9" r:id="rId8"/>
    <sheet name="доп.раб." sheetId="10" r:id="rId9"/>
  </sheets>
  <calcPr calcId="124519" calcOnSave="0"/>
</workbook>
</file>

<file path=xl/calcChain.xml><?xml version="1.0" encoding="utf-8"?>
<calcChain xmlns="http://schemas.openxmlformats.org/spreadsheetml/2006/main">
  <c r="M9" i="6"/>
  <c r="N13" l="1"/>
  <c r="N21" l="1"/>
  <c r="N20"/>
  <c r="N19"/>
  <c r="N15"/>
  <c r="N14"/>
  <c r="N12"/>
  <c r="N11"/>
  <c r="N10"/>
  <c r="N4"/>
  <c r="D10" i="8"/>
  <c r="D17" i="4" l="1"/>
  <c r="D37" i="3"/>
  <c r="C37"/>
  <c r="D28" i="7"/>
  <c r="D62" i="1"/>
  <c r="C62"/>
  <c r="D16" i="5"/>
  <c r="C32" i="3"/>
  <c r="D32" s="1"/>
  <c r="C51" i="1"/>
  <c r="D25" i="10"/>
  <c r="D28" i="3"/>
  <c r="C28"/>
  <c r="D12" i="7"/>
  <c r="C26"/>
  <c r="D46" i="1"/>
  <c r="D51" s="1"/>
  <c r="C46"/>
  <c r="C10" i="8"/>
  <c r="C15" i="4"/>
  <c r="C39" i="1"/>
  <c r="N18" i="6"/>
  <c r="C33" i="1"/>
  <c r="C19" i="10"/>
  <c r="C17" i="7"/>
  <c r="D17" s="1"/>
  <c r="D19" s="1"/>
  <c r="D21" s="1"/>
  <c r="D26" s="1"/>
  <c r="C28" i="1"/>
  <c r="C14" i="10"/>
  <c r="C22" i="3"/>
  <c r="E4" i="6"/>
  <c r="C15" i="1"/>
  <c r="C11"/>
  <c r="C11" i="3"/>
  <c r="C8" i="7"/>
  <c r="C7" i="1"/>
  <c r="D7" s="1"/>
  <c r="D11" s="1"/>
  <c r="D15" s="1"/>
  <c r="C6" i="3"/>
  <c r="C8" s="1"/>
  <c r="D8" s="1"/>
  <c r="D11" s="1"/>
  <c r="D13" s="1"/>
  <c r="M4" i="6"/>
  <c r="L4"/>
  <c r="K4"/>
  <c r="J4"/>
  <c r="I4"/>
  <c r="H4"/>
  <c r="G4"/>
  <c r="F4"/>
  <c r="D4"/>
  <c r="C4"/>
  <c r="B4"/>
  <c r="H19"/>
  <c r="N22"/>
  <c r="J14"/>
  <c r="M19"/>
  <c r="L19"/>
  <c r="K19"/>
  <c r="J19"/>
  <c r="I19"/>
  <c r="G19"/>
  <c r="F19"/>
  <c r="E19"/>
  <c r="D19"/>
  <c r="C19"/>
  <c r="B19"/>
  <c r="N17"/>
  <c r="N8"/>
  <c r="M14"/>
  <c r="L14"/>
  <c r="K14"/>
  <c r="I14"/>
  <c r="H14"/>
  <c r="G14"/>
  <c r="F14"/>
  <c r="E14"/>
  <c r="D14"/>
  <c r="L9"/>
  <c r="K9"/>
  <c r="J9"/>
  <c r="I9"/>
  <c r="H9"/>
  <c r="G9"/>
  <c r="F9"/>
  <c r="E9"/>
  <c r="D9"/>
  <c r="C14"/>
  <c r="C9"/>
  <c r="B14"/>
  <c r="B9"/>
  <c r="G24" l="1"/>
  <c r="K24"/>
  <c r="J24"/>
  <c r="I24"/>
  <c r="M24"/>
  <c r="H24"/>
  <c r="L24"/>
  <c r="F24"/>
  <c r="E24"/>
  <c r="D24"/>
  <c r="C24"/>
  <c r="B24"/>
  <c r="N6"/>
  <c r="N23"/>
  <c r="N16"/>
  <c r="N5"/>
  <c r="N9" l="1"/>
  <c r="N24" s="1"/>
</calcChain>
</file>

<file path=xl/sharedStrings.xml><?xml version="1.0" encoding="utf-8"?>
<sst xmlns="http://schemas.openxmlformats.org/spreadsheetml/2006/main" count="263" uniqueCount="145">
  <si>
    <t>Перечень работ</t>
  </si>
  <si>
    <t>Сумма</t>
  </si>
  <si>
    <t>Январь</t>
  </si>
  <si>
    <t>Март</t>
  </si>
  <si>
    <t>Советская 3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</si>
  <si>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</si>
  <si>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</si>
  <si>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</si>
  <si>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</si>
  <si>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</si>
  <si>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</si>
  <si>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</si>
  <si>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</si>
  <si>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</si>
  <si>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</si>
  <si>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</si>
  <si>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</si>
  <si>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</si>
  <si>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</si>
  <si>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</si>
  <si>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</si>
  <si>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</si>
  <si>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</si>
  <si>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</si>
  <si>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3</t>
  </si>
  <si>
    <t>2. Техническое обслуживание конструктивных элементов</t>
  </si>
  <si>
    <t>С начала года</t>
  </si>
  <si>
    <t>Гл. бухгалтер</t>
  </si>
  <si>
    <t xml:space="preserve"> </t>
  </si>
  <si>
    <t>Кудин Ю.С.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</si>
  <si>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</si>
  <si>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</si>
  <si>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</si>
  <si>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</si>
  <si>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</si>
  <si>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 xml:space="preserve">  </t>
  </si>
  <si>
    <t>уборка придомовой территории</t>
  </si>
  <si>
    <t xml:space="preserve">3.Техническое обслуживание эл.оборудования  </t>
  </si>
  <si>
    <t>4.Текущий ремонт конструктивных элементов</t>
  </si>
  <si>
    <t>5.Текущий ремонт инженерного 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</si>
  <si>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</si>
  <si>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</si>
  <si>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</si>
  <si>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</si>
  <si>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</si>
  <si>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</si>
  <si>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</si>
  <si>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</si>
  <si>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</si>
  <si>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</si>
  <si>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</si>
  <si>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</si>
  <si>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</si>
  <si>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</si>
  <si>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</si>
  <si>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</si>
  <si>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</si>
  <si>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</si>
  <si>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</si>
  <si>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 xml:space="preserve">  - инженер. оборудов.</t>
  </si>
  <si>
    <t xml:space="preserve">  - констр. элементы</t>
  </si>
  <si>
    <r>
      <t xml:space="preserve">1.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</si>
  <si>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>Лицевой счет. Сводный расчет  2020г</t>
  </si>
  <si>
    <t>Лицевой счёт 2020г</t>
  </si>
  <si>
    <t>Лицевой счёт  2020г</t>
  </si>
  <si>
    <t>Директор ООО УК "Крокус"</t>
  </si>
  <si>
    <t>Уборка снега и льда с кровли</t>
  </si>
  <si>
    <t>Уборка снега и льда с козырьков</t>
  </si>
  <si>
    <t>ИТОГО за январь</t>
  </si>
  <si>
    <t>Замена трансформатора тока</t>
  </si>
  <si>
    <t>Проверка освещения,замена э/ламп</t>
  </si>
  <si>
    <t>Уборка снега и льда с кровли и козырьков</t>
  </si>
  <si>
    <t>ИТОГО за февраль</t>
  </si>
  <si>
    <t>Осмотр подвала на предмет утечек и их устраненение</t>
  </si>
  <si>
    <t>Частичная замена трубопровода отопления в подвале (на уличную сторону)</t>
  </si>
  <si>
    <t>ИТОГО за март</t>
  </si>
  <si>
    <t>Дезинфекция</t>
  </si>
  <si>
    <t>Отключение системы отопления</t>
  </si>
  <si>
    <t>Итого за апрель</t>
  </si>
  <si>
    <t>Установка сливов над подъездами</t>
  </si>
  <si>
    <t>Ремонт системы отопления согласно смете</t>
  </si>
  <si>
    <t xml:space="preserve">Квартира №36,39,42 Замена стояка отопления </t>
  </si>
  <si>
    <t>Дезинфекция подъезда</t>
  </si>
  <si>
    <t>Подъезд №6 Внеплановый осмотр щитов</t>
  </si>
  <si>
    <t>Подъезд №6 Замена лампочки</t>
  </si>
  <si>
    <t>Итого за май</t>
  </si>
  <si>
    <t>Восстановление балконной плиты Квартира №69</t>
  </si>
  <si>
    <t>Восстановление балконной плиты Квартира №90</t>
  </si>
  <si>
    <t>Ремонт слива над подъездом</t>
  </si>
  <si>
    <t>Изготовление тех паспорта</t>
  </si>
  <si>
    <t>Наклейки на доски объявления</t>
  </si>
  <si>
    <t>Наклейки курение запрещено</t>
  </si>
  <si>
    <t>Итого за июнь</t>
  </si>
  <si>
    <t>Скос травы на придомовой территории</t>
  </si>
  <si>
    <t>Промывка системы отопления</t>
  </si>
  <si>
    <t>Итого за июль</t>
  </si>
  <si>
    <t>Подъезд №6 Замена ламп и микросхем</t>
  </si>
  <si>
    <t>Работы ППР</t>
  </si>
  <si>
    <t>Ремонт подъеза №1 согласно смете</t>
  </si>
  <si>
    <t>Монтаж подвального освещения</t>
  </si>
  <si>
    <t>Покраска контейнерной площадки</t>
  </si>
  <si>
    <t>Замена аварийного участка трубы на ГВС</t>
  </si>
  <si>
    <t>Чистка центрального стояка канализации</t>
  </si>
  <si>
    <t>Итого за август</t>
  </si>
  <si>
    <t>Замена лампочки</t>
  </si>
  <si>
    <t>Ремонт подъеза №3 согласно смете</t>
  </si>
  <si>
    <t>Развоздушка стояка отопления</t>
  </si>
  <si>
    <t>Кв№74 Установка перемычки на стояке ГВС. Развоздушка</t>
  </si>
  <si>
    <t>Запуск системы отопления. Замена тройника и вентеля на стояке отопления</t>
  </si>
  <si>
    <t>Итого за сентябрь</t>
  </si>
  <si>
    <t>Замена ламп и микросхем Подъезд №6</t>
  </si>
  <si>
    <t>Заделка отверстия вокруг трубы</t>
  </si>
  <si>
    <t>Подъезд №6 Ремонт подъезда согласно смете</t>
  </si>
  <si>
    <t>Замена стояка отопления Кв№36</t>
  </si>
  <si>
    <t>Замена полотенцесушителя Кв№59</t>
  </si>
  <si>
    <t>Замена участка трубы в ванной Кв№76</t>
  </si>
  <si>
    <t>Установка фасадного светильника</t>
  </si>
  <si>
    <t>Автовышка 2 часа по 1500</t>
  </si>
  <si>
    <t xml:space="preserve">Обход подвала </t>
  </si>
  <si>
    <t>Замена участка трубы на стояке отопления Кв №76</t>
  </si>
  <si>
    <t>Развоздушивание системы отопления Кв №20</t>
  </si>
  <si>
    <t>Итого за октябрь</t>
  </si>
  <si>
    <t>Замена ламп и микросхем Подъезд №4  4,5этаж</t>
  </si>
  <si>
    <t>Замена ламп и микросхем Подъезд № 5 4,5 этаж</t>
  </si>
  <si>
    <t>Кв№42,43. Замена пакетных выключателей на автоматы.</t>
  </si>
  <si>
    <t>Изготовление и установка поручня Подъезд №6</t>
  </si>
  <si>
    <t>Частичный ремонт подъездного отопления Подвал</t>
  </si>
  <si>
    <t>Утепление труб в подъездах</t>
  </si>
  <si>
    <t>Замена трубы стояка ГВС Квартира №4</t>
  </si>
  <si>
    <t>Итого за ноябрь</t>
  </si>
  <si>
    <t>Уборка снега и наледи с крыши</t>
  </si>
  <si>
    <t>Снятие сливных желобов подъездных козырьков</t>
  </si>
  <si>
    <t>Ремонт стояка в подвале Квартира №1</t>
  </si>
  <si>
    <t>Замена стояка отопления Квартира №23</t>
  </si>
  <si>
    <t>Восстановление подъездного отопления Подъезд №5</t>
  </si>
  <si>
    <t>Восстановление подъездного отопления Подъезд №4</t>
  </si>
  <si>
    <t>Восстановление подъездного отопления Подъезд №2</t>
  </si>
  <si>
    <t>Развоздушка системы отопления Квартира №27</t>
  </si>
  <si>
    <t>Развоздушка. Запуск подъездного отопления Подъезд №3</t>
  </si>
  <si>
    <t>Замена участка трубы отопления. Подвал.</t>
  </si>
  <si>
    <t>Итого за декабрь</t>
  </si>
  <si>
    <t>Работы ППР. Осмотр домового электрооборудования. Замена ламп и микросхем в подъездах</t>
  </si>
  <si>
    <t>Уборка сосулек и снежных шапок</t>
  </si>
  <si>
    <t>Уборка снежных шапок и наледи с крыши</t>
  </si>
  <si>
    <t>Замена стояка отопления магазин Сашко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</si>
</sst>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5" fillId="0" borderId="1" xfId="0" applyFont="1" applyBorder="1"/>
    <xf numFmtId="0" fontId="1" fillId="0" borderId="0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Border="1" applyAlignment="1">
      <alignment horizontal="left" wrapText="1"/>
    </xf>
    <xf numFmtId="0" fontId="0" fillId="0" borderId="1" xfId="0" applyFill="1" applyBorder="1"/>
    <xf numFmtId="0" fontId="0" fillId="0" borderId="0" xfId="0" applyAlignment="1">
      <alignment horizontal="left"/>
    </xf>
    <xf numFmtId="2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10" fillId="0" borderId="1" xfId="0" applyFont="1" applyBorder="1"/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5" xfId="0" applyFont="1" applyBorder="1"/>
    <xf numFmtId="0" fontId="8" fillId="0" borderId="3" xfId="0" applyFont="1" applyBorder="1"/>
    <xf numFmtId="0" fontId="8" fillId="0" borderId="0" xfId="0" applyFont="1"/>
    <xf numFmtId="0" fontId="5" fillId="0" borderId="0" xfId="0" applyFont="1" applyAlignment="1">
      <alignment wrapText="1"/>
    </xf>
    <xf numFmtId="2" fontId="4" fillId="0" borderId="0" xfId="0" applyNumberFormat="1" applyFont="1"/>
    <xf numFmtId="0" fontId="4" fillId="0" borderId="0" xfId="0" applyFont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4" fillId="0" borderId="1" xfId="0" applyNumberFormat="1" applyFont="1" applyBorder="1"/>
    <xf numFmtId="2" fontId="4" fillId="2" borderId="1" xfId="0" applyNumberFormat="1" applyFont="1" applyFill="1" applyBorder="1"/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8" fillId="0" borderId="1" xfId="0" applyFont="1" applyFill="1" applyBorder="1"/>
    <xf numFmtId="0" fontId="10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2" fontId="10" fillId="0" borderId="1" xfId="0" applyNumberFormat="1" applyFont="1" applyBorder="1"/>
    <xf numFmtId="0" fontId="10" fillId="0" borderId="4" xfId="0" applyFont="1" applyFill="1" applyBorder="1" applyAlignment="1">
      <alignment wrapText="1"/>
    </xf>
    <xf numFmtId="0" fontId="11" fillId="0" borderId="1" xfId="0" applyFont="1" applyBorder="1"/>
    <xf numFmtId="4" fontId="10" fillId="0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5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opLeftCell="A40" workbookViewId="0">
      <selection activeCell="B54" sqref="B54:C61"/>
    </sheetView>
  </sheetViews>
  <sheetFormatPr defaultRowHeight="15"/>
  <cols>
    <col min="1" max="1" width="4.85546875" customWidth="1"/>
    <col min="2" max="2" width="46.5703125" customWidth="1"/>
    <col min="3" max="3" width="11.140625" customWidth="1"/>
    <col min="4" max="4" width="15" customWidth="1"/>
    <col min="5" max="5" width="9.7109375" customWidth="1"/>
  </cols>
  <sheetData>
    <row r="1" spans="1:9" ht="21">
      <c r="A1" s="1"/>
      <c r="B1" s="75" t="s">
        <v>63</v>
      </c>
      <c r="C1" s="75"/>
      <c r="D1" s="75"/>
      <c r="E1" s="7"/>
      <c r="F1" s="7"/>
      <c r="G1" s="7"/>
      <c r="H1" s="7"/>
      <c r="I1" s="1"/>
    </row>
    <row r="2" spans="1:9">
      <c r="A2" s="1"/>
      <c r="B2" s="2" t="s">
        <v>4</v>
      </c>
      <c r="C2" s="1"/>
      <c r="D2" s="1"/>
      <c r="E2" s="1"/>
      <c r="F2" s="1"/>
      <c r="G2" s="1"/>
      <c r="H2" s="1"/>
      <c r="I2" s="1"/>
    </row>
    <row r="3" spans="1:9" ht="28.9" customHeight="1">
      <c r="A3" s="1"/>
      <c r="B3" s="74" t="s">
        <v>5</v>
      </c>
      <c r="C3" s="74"/>
      <c r="D3" s="74"/>
      <c r="E3" s="1"/>
      <c r="F3" s="1"/>
      <c r="G3" s="1"/>
      <c r="H3" s="1"/>
      <c r="I3" s="1"/>
    </row>
    <row r="4" spans="1:9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  <c r="I4" s="1"/>
    </row>
    <row r="5" spans="1:9">
      <c r="A5" s="8"/>
      <c r="B5" s="10" t="s">
        <v>2</v>
      </c>
      <c r="C5" s="8"/>
      <c r="D5" s="8"/>
      <c r="E5" s="1"/>
      <c r="F5" s="1"/>
      <c r="G5" s="1"/>
      <c r="H5" s="1"/>
      <c r="I5" s="1"/>
    </row>
    <row r="6" spans="1:9" ht="30">
      <c r="A6" s="42">
        <v>1</v>
      </c>
      <c r="B6" s="42" t="s">
        <v>57</v>
      </c>
      <c r="C6" s="42">
        <v>1223.92</v>
      </c>
      <c r="D6" s="43"/>
    </row>
    <row r="7" spans="1:9">
      <c r="A7" s="42"/>
      <c r="B7" s="44" t="s">
        <v>68</v>
      </c>
      <c r="C7" s="44">
        <f>SUM(C6)</f>
        <v>1223.92</v>
      </c>
      <c r="D7" s="72">
        <f>C7</f>
        <v>1223.92</v>
      </c>
    </row>
    <row r="8" spans="1:9" ht="14.25" customHeight="1">
      <c r="A8" s="42"/>
      <c r="B8" s="44" t="s">
        <v>6</v>
      </c>
      <c r="C8" s="42"/>
      <c r="D8" s="44"/>
    </row>
    <row r="9" spans="1:9" ht="30">
      <c r="A9" s="42">
        <v>1</v>
      </c>
      <c r="B9" s="42" t="s">
        <v>57</v>
      </c>
      <c r="C9" s="42">
        <v>1223.92</v>
      </c>
      <c r="D9" s="44"/>
    </row>
    <row r="10" spans="1:9" s="5" customFormat="1" ht="30">
      <c r="A10" s="42">
        <v>2</v>
      </c>
      <c r="B10" s="42" t="s">
        <v>73</v>
      </c>
      <c r="C10" s="42">
        <v>285.5</v>
      </c>
      <c r="D10" s="44"/>
    </row>
    <row r="11" spans="1:9" s="5" customFormat="1" ht="15" customHeight="1">
      <c r="A11" s="42"/>
      <c r="B11" s="44" t="s">
        <v>72</v>
      </c>
      <c r="C11" s="44">
        <f>SUM(C9:C10)</f>
        <v>1509.42</v>
      </c>
      <c r="D11" s="44">
        <f>D7+C11</f>
        <v>2733.34</v>
      </c>
    </row>
    <row r="12" spans="1:9">
      <c r="A12" s="42"/>
      <c r="B12" s="42" t="s">
        <v>3</v>
      </c>
      <c r="C12" s="42"/>
      <c r="D12" s="44"/>
    </row>
    <row r="13" spans="1:9" ht="30">
      <c r="A13" s="42"/>
      <c r="B13" s="42" t="s">
        <v>57</v>
      </c>
      <c r="C13" s="42">
        <v>1223.92</v>
      </c>
      <c r="D13" s="44"/>
    </row>
    <row r="14" spans="1:9" ht="30">
      <c r="A14" s="42"/>
      <c r="B14" s="42" t="s">
        <v>73</v>
      </c>
      <c r="C14" s="42">
        <v>300</v>
      </c>
      <c r="D14" s="44"/>
    </row>
    <row r="15" spans="1:9">
      <c r="A15" s="42"/>
      <c r="B15" s="44" t="s">
        <v>75</v>
      </c>
      <c r="C15" s="44">
        <f>SUM(C13:C14)</f>
        <v>1523.92</v>
      </c>
      <c r="D15" s="44">
        <f>D11+C15</f>
        <v>4257.26</v>
      </c>
    </row>
    <row r="16" spans="1:9">
      <c r="A16" s="42"/>
      <c r="B16" s="44" t="s">
        <v>7</v>
      </c>
      <c r="C16" s="42"/>
      <c r="D16" s="44"/>
    </row>
    <row r="17" spans="1:4" ht="30">
      <c r="A17" s="42">
        <v>1</v>
      </c>
      <c r="B17" s="42" t="s">
        <v>57</v>
      </c>
      <c r="C17" s="42">
        <v>1223.92</v>
      </c>
      <c r="D17" s="42"/>
    </row>
    <row r="18" spans="1:4">
      <c r="A18" s="42">
        <v>2</v>
      </c>
      <c r="B18" s="42" t="s">
        <v>77</v>
      </c>
      <c r="C18" s="42">
        <v>150</v>
      </c>
      <c r="D18" s="44"/>
    </row>
    <row r="19" spans="1:4">
      <c r="A19" s="46">
        <v>3</v>
      </c>
      <c r="B19" s="42" t="s">
        <v>77</v>
      </c>
      <c r="C19" s="42">
        <v>300</v>
      </c>
      <c r="D19" s="44"/>
    </row>
    <row r="20" spans="1:4">
      <c r="A20" s="46"/>
      <c r="B20" s="45" t="s">
        <v>78</v>
      </c>
      <c r="C20" s="44">
        <v>1673.92</v>
      </c>
      <c r="D20" s="48">
        <v>5931.18</v>
      </c>
    </row>
    <row r="21" spans="1:4">
      <c r="A21" s="16"/>
      <c r="B21" s="44" t="s">
        <v>8</v>
      </c>
      <c r="C21" s="16"/>
      <c r="D21" s="16"/>
    </row>
    <row r="22" spans="1:4" ht="30">
      <c r="A22" s="16">
        <v>1</v>
      </c>
      <c r="B22" s="42" t="s">
        <v>57</v>
      </c>
      <c r="C22" s="42">
        <v>1223.92</v>
      </c>
      <c r="D22" s="18">
        <v>7155.1</v>
      </c>
    </row>
    <row r="23" spans="1:4">
      <c r="A23" s="16"/>
      <c r="B23" s="44" t="s">
        <v>9</v>
      </c>
      <c r="C23" s="42"/>
      <c r="D23" s="18"/>
    </row>
    <row r="24" spans="1:4" ht="30">
      <c r="A24" s="16">
        <v>1</v>
      </c>
      <c r="B24" s="42" t="s">
        <v>57</v>
      </c>
      <c r="C24" s="42">
        <v>1223.92</v>
      </c>
      <c r="D24" s="18">
        <v>8379.02</v>
      </c>
    </row>
    <row r="25" spans="1:4">
      <c r="A25" s="16"/>
      <c r="B25" s="44" t="s">
        <v>10</v>
      </c>
      <c r="C25" s="42"/>
      <c r="D25" s="18"/>
    </row>
    <row r="26" spans="1:4" ht="30">
      <c r="A26" s="16">
        <v>1</v>
      </c>
      <c r="B26" s="42" t="s">
        <v>57</v>
      </c>
      <c r="C26" s="42">
        <v>1223.92</v>
      </c>
      <c r="D26" s="18"/>
    </row>
    <row r="27" spans="1:4">
      <c r="A27" s="16">
        <v>2</v>
      </c>
      <c r="B27" s="42" t="s">
        <v>94</v>
      </c>
      <c r="C27" s="42">
        <v>600</v>
      </c>
      <c r="D27" s="18"/>
    </row>
    <row r="28" spans="1:4">
      <c r="A28" s="16"/>
      <c r="B28" s="44" t="s">
        <v>95</v>
      </c>
      <c r="C28" s="44">
        <f>SUM(C26:C27)</f>
        <v>1823.92</v>
      </c>
      <c r="D28" s="18">
        <v>10202.94</v>
      </c>
    </row>
    <row r="29" spans="1:4">
      <c r="A29" s="16"/>
      <c r="B29" s="44" t="s">
        <v>11</v>
      </c>
      <c r="C29" s="42"/>
      <c r="D29" s="18"/>
    </row>
    <row r="30" spans="1:4" ht="30">
      <c r="A30" s="16">
        <v>1</v>
      </c>
      <c r="B30" s="42" t="s">
        <v>57</v>
      </c>
      <c r="C30" s="42">
        <v>1223.92</v>
      </c>
      <c r="D30" s="18"/>
    </row>
    <row r="31" spans="1:4">
      <c r="A31" s="16">
        <v>2</v>
      </c>
      <c r="B31" s="42" t="s">
        <v>101</v>
      </c>
      <c r="C31" s="42">
        <v>900</v>
      </c>
      <c r="D31" s="18"/>
    </row>
    <row r="32" spans="1:4">
      <c r="A32" s="16">
        <v>3</v>
      </c>
      <c r="B32" s="42" t="s">
        <v>102</v>
      </c>
      <c r="C32" s="42">
        <v>300</v>
      </c>
      <c r="D32" s="18"/>
    </row>
    <row r="33" spans="1:4">
      <c r="A33" s="16"/>
      <c r="B33" s="44" t="s">
        <v>103</v>
      </c>
      <c r="C33" s="44">
        <f>SUM(C30:C32)</f>
        <v>2423.92</v>
      </c>
      <c r="D33" s="18">
        <v>12626.86</v>
      </c>
    </row>
    <row r="34" spans="1:4">
      <c r="A34" s="16"/>
      <c r="B34" s="44" t="s">
        <v>12</v>
      </c>
      <c r="C34" s="42"/>
      <c r="D34" s="18"/>
    </row>
    <row r="35" spans="1:4" ht="30">
      <c r="A35" s="16">
        <v>1</v>
      </c>
      <c r="B35" s="42" t="s">
        <v>57</v>
      </c>
      <c r="C35" s="42">
        <v>1223.92</v>
      </c>
      <c r="D35" s="18"/>
    </row>
    <row r="36" spans="1:4">
      <c r="A36" s="16">
        <v>2</v>
      </c>
      <c r="B36" s="42" t="s">
        <v>106</v>
      </c>
      <c r="C36" s="42">
        <v>300</v>
      </c>
      <c r="D36" s="18"/>
    </row>
    <row r="37" spans="1:4" ht="30">
      <c r="A37" s="46">
        <v>3</v>
      </c>
      <c r="B37" s="49" t="s">
        <v>107</v>
      </c>
      <c r="C37" s="46">
        <v>1158</v>
      </c>
      <c r="D37" s="48"/>
    </row>
    <row r="38" spans="1:4" ht="30">
      <c r="A38" s="46">
        <v>4</v>
      </c>
      <c r="B38" s="49" t="s">
        <v>108</v>
      </c>
      <c r="C38" s="46">
        <v>4193</v>
      </c>
      <c r="D38" s="48"/>
    </row>
    <row r="39" spans="1:4">
      <c r="A39" s="46"/>
      <c r="B39" s="50" t="s">
        <v>109</v>
      </c>
      <c r="C39" s="48">
        <f>SUM(C35:C38)</f>
        <v>6874.92</v>
      </c>
      <c r="D39" s="48">
        <v>19501.78</v>
      </c>
    </row>
    <row r="40" spans="1:4">
      <c r="A40" s="46"/>
      <c r="B40" s="50" t="s">
        <v>13</v>
      </c>
      <c r="C40" s="48"/>
      <c r="D40" s="48"/>
    </row>
    <row r="41" spans="1:4" ht="30">
      <c r="A41" s="46">
        <v>1</v>
      </c>
      <c r="B41" s="42" t="s">
        <v>57</v>
      </c>
      <c r="C41" s="46">
        <v>1223.92</v>
      </c>
      <c r="D41" s="48"/>
    </row>
    <row r="42" spans="1:4">
      <c r="A42" s="46">
        <v>2</v>
      </c>
      <c r="B42" s="49" t="s">
        <v>118</v>
      </c>
      <c r="C42" s="46">
        <v>300</v>
      </c>
      <c r="D42" s="48"/>
    </row>
    <row r="43" spans="1:4" ht="30">
      <c r="A43" s="46">
        <v>3</v>
      </c>
      <c r="B43" s="49" t="s">
        <v>73</v>
      </c>
      <c r="C43" s="46">
        <v>150</v>
      </c>
      <c r="D43" s="48"/>
    </row>
    <row r="44" spans="1:4" ht="30">
      <c r="A44" s="46">
        <v>4</v>
      </c>
      <c r="B44" s="49" t="s">
        <v>119</v>
      </c>
      <c r="C44" s="46">
        <v>456</v>
      </c>
      <c r="D44" s="48"/>
    </row>
    <row r="45" spans="1:4">
      <c r="A45" s="46">
        <v>5</v>
      </c>
      <c r="B45" s="49" t="s">
        <v>120</v>
      </c>
      <c r="C45" s="46">
        <v>150</v>
      </c>
      <c r="D45" s="48"/>
    </row>
    <row r="46" spans="1:4">
      <c r="A46" s="46"/>
      <c r="B46" s="50" t="s">
        <v>121</v>
      </c>
      <c r="C46" s="48">
        <f>SUM(C41:C45)</f>
        <v>2279.92</v>
      </c>
      <c r="D46" s="48">
        <f>C46+D39</f>
        <v>21781.699999999997</v>
      </c>
    </row>
    <row r="47" spans="1:4">
      <c r="A47" s="46"/>
      <c r="B47" s="50" t="s">
        <v>14</v>
      </c>
      <c r="C47" s="48"/>
      <c r="D47" s="48"/>
    </row>
    <row r="48" spans="1:4" ht="30">
      <c r="A48" s="46">
        <v>1</v>
      </c>
      <c r="B48" s="42" t="s">
        <v>57</v>
      </c>
      <c r="C48" s="46">
        <v>1223.92</v>
      </c>
      <c r="D48" s="48"/>
    </row>
    <row r="49" spans="1:4">
      <c r="A49" s="46">
        <v>2</v>
      </c>
      <c r="B49" s="49" t="s">
        <v>127</v>
      </c>
      <c r="C49" s="46">
        <v>600</v>
      </c>
      <c r="D49" s="48"/>
    </row>
    <row r="50" spans="1:4">
      <c r="A50" s="46">
        <v>3</v>
      </c>
      <c r="B50" s="49" t="s">
        <v>128</v>
      </c>
      <c r="C50" s="46">
        <v>1280</v>
      </c>
      <c r="D50" s="48"/>
    </row>
    <row r="51" spans="1:4">
      <c r="A51" s="46"/>
      <c r="B51" s="50" t="s">
        <v>129</v>
      </c>
      <c r="C51" s="48">
        <f>SUM(C48:C50)</f>
        <v>3103.92</v>
      </c>
      <c r="D51" s="48">
        <f>C51+D46</f>
        <v>24885.619999999995</v>
      </c>
    </row>
    <row r="52" spans="1:4">
      <c r="A52" s="46"/>
      <c r="B52" s="50" t="s">
        <v>15</v>
      </c>
      <c r="C52" s="48"/>
      <c r="D52" s="48"/>
    </row>
    <row r="53" spans="1:4" ht="30">
      <c r="A53" s="46">
        <v>1</v>
      </c>
      <c r="B53" s="42" t="s">
        <v>57</v>
      </c>
      <c r="C53" s="46">
        <v>1223.92</v>
      </c>
      <c r="D53" s="48"/>
    </row>
    <row r="54" spans="1:4">
      <c r="A54" s="46">
        <v>2</v>
      </c>
      <c r="B54" s="49" t="s">
        <v>132</v>
      </c>
      <c r="C54" s="46">
        <v>300</v>
      </c>
      <c r="D54" s="48"/>
    </row>
    <row r="55" spans="1:4">
      <c r="A55" s="46">
        <v>3</v>
      </c>
      <c r="B55" s="49" t="s">
        <v>133</v>
      </c>
      <c r="C55" s="46">
        <v>3905</v>
      </c>
      <c r="D55" s="48"/>
    </row>
    <row r="56" spans="1:4" ht="30">
      <c r="A56" s="46">
        <v>4</v>
      </c>
      <c r="B56" s="49" t="s">
        <v>134</v>
      </c>
      <c r="C56" s="46">
        <v>1197.5</v>
      </c>
      <c r="D56" s="48"/>
    </row>
    <row r="57" spans="1:4" ht="30">
      <c r="A57" s="46">
        <v>5</v>
      </c>
      <c r="B57" s="49" t="s">
        <v>135</v>
      </c>
      <c r="C57" s="46">
        <v>947.5</v>
      </c>
      <c r="D57" s="48"/>
    </row>
    <row r="58" spans="1:4" ht="30">
      <c r="A58" s="46">
        <v>6</v>
      </c>
      <c r="B58" s="49" t="s">
        <v>136</v>
      </c>
      <c r="C58" s="46">
        <v>300</v>
      </c>
      <c r="D58" s="48"/>
    </row>
    <row r="59" spans="1:4">
      <c r="A59" s="46">
        <v>7</v>
      </c>
      <c r="B59" s="49" t="s">
        <v>137</v>
      </c>
      <c r="C59" s="46">
        <v>150</v>
      </c>
      <c r="D59" s="48"/>
    </row>
    <row r="60" spans="1:4" ht="30">
      <c r="A60" s="46">
        <v>8</v>
      </c>
      <c r="B60" s="49" t="s">
        <v>138</v>
      </c>
      <c r="C60" s="46">
        <v>600</v>
      </c>
      <c r="D60" s="48"/>
    </row>
    <row r="61" spans="1:4">
      <c r="A61" s="46">
        <v>9</v>
      </c>
      <c r="B61" s="49" t="s">
        <v>139</v>
      </c>
      <c r="C61" s="46">
        <v>1874</v>
      </c>
      <c r="D61" s="48"/>
    </row>
    <row r="62" spans="1:4">
      <c r="A62" s="46"/>
      <c r="B62" s="44" t="s">
        <v>140</v>
      </c>
      <c r="C62" s="18">
        <f>SUM(C53:C61)</f>
        <v>10497.92</v>
      </c>
      <c r="D62" s="48">
        <f>C62+D51</f>
        <v>35383.539999999994</v>
      </c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B28" sqref="B28:C28"/>
    </sheetView>
  </sheetViews>
  <sheetFormatPr defaultRowHeight="15"/>
  <cols>
    <col min="1" max="1" width="5.140625" customWidth="1"/>
    <col min="2" max="2" width="45" customWidth="1"/>
    <col min="3" max="3" width="10.85546875" customWidth="1"/>
    <col min="4" max="4" width="10.5703125" customWidth="1"/>
  </cols>
  <sheetData>
    <row r="1" spans="1:4" ht="15.75">
      <c r="A1" s="1"/>
      <c r="B1" s="75" t="s">
        <v>63</v>
      </c>
      <c r="C1" s="75"/>
      <c r="D1" s="75"/>
    </row>
    <row r="2" spans="1:4">
      <c r="A2" s="1"/>
      <c r="B2" s="2" t="s">
        <v>4</v>
      </c>
      <c r="C2" s="1"/>
      <c r="D2" s="1"/>
    </row>
    <row r="3" spans="1:4" ht="15.75">
      <c r="A3" s="1"/>
      <c r="B3" s="74" t="s">
        <v>37</v>
      </c>
      <c r="C3" s="74"/>
      <c r="D3" s="74"/>
    </row>
    <row r="4" spans="1:4" ht="26.25">
      <c r="A4" s="8"/>
      <c r="B4" s="9" t="s">
        <v>0</v>
      </c>
      <c r="C4" s="9" t="s">
        <v>1</v>
      </c>
      <c r="D4" s="9" t="s">
        <v>26</v>
      </c>
    </row>
    <row r="5" spans="1:4">
      <c r="A5" s="8"/>
      <c r="B5" s="17" t="s">
        <v>2</v>
      </c>
      <c r="C5" s="8"/>
      <c r="D5" s="8"/>
    </row>
    <row r="6" spans="1:4">
      <c r="A6" s="42">
        <v>1</v>
      </c>
      <c r="B6" s="42" t="s">
        <v>69</v>
      </c>
      <c r="C6" s="42">
        <v>2833.35</v>
      </c>
      <c r="D6" s="44"/>
    </row>
    <row r="7" spans="1:4">
      <c r="A7" s="42">
        <v>2</v>
      </c>
      <c r="B7" s="42" t="s">
        <v>70</v>
      </c>
      <c r="C7" s="42">
        <v>157.13</v>
      </c>
      <c r="D7" s="44"/>
    </row>
    <row r="8" spans="1:4">
      <c r="A8" s="42"/>
      <c r="B8" s="44" t="s">
        <v>68</v>
      </c>
      <c r="C8" s="44">
        <f>SUM(C6:C7)</f>
        <v>2990.48</v>
      </c>
      <c r="D8" s="44">
        <v>2990.48</v>
      </c>
    </row>
    <row r="9" spans="1:4">
      <c r="A9" s="42"/>
      <c r="B9" s="44" t="s">
        <v>8</v>
      </c>
      <c r="C9" s="42"/>
      <c r="D9" s="44"/>
    </row>
    <row r="10" spans="1:4">
      <c r="A10" s="42">
        <v>1</v>
      </c>
      <c r="B10" s="42" t="s">
        <v>83</v>
      </c>
      <c r="C10" s="42">
        <v>1142</v>
      </c>
      <c r="D10" s="44"/>
    </row>
    <row r="11" spans="1:4">
      <c r="A11" s="42">
        <v>2</v>
      </c>
      <c r="B11" s="42" t="s">
        <v>84</v>
      </c>
      <c r="C11" s="42">
        <v>297.95</v>
      </c>
      <c r="D11" s="44"/>
    </row>
    <row r="12" spans="1:4">
      <c r="A12" s="42"/>
      <c r="B12" s="44" t="s">
        <v>85</v>
      </c>
      <c r="C12" s="44">
        <v>1439.95</v>
      </c>
      <c r="D12" s="44">
        <f>C12+D8</f>
        <v>4430.43</v>
      </c>
    </row>
    <row r="13" spans="1:4">
      <c r="A13" s="42"/>
      <c r="B13" s="44" t="s">
        <v>10</v>
      </c>
      <c r="C13" s="42"/>
      <c r="D13" s="42"/>
    </row>
    <row r="14" spans="1:4">
      <c r="A14" s="46">
        <v>1</v>
      </c>
      <c r="B14" s="42" t="s">
        <v>96</v>
      </c>
      <c r="C14" s="46">
        <v>1230.75</v>
      </c>
      <c r="D14" s="48"/>
    </row>
    <row r="15" spans="1:4">
      <c r="A15" s="46">
        <v>2</v>
      </c>
      <c r="B15" s="42" t="s">
        <v>97</v>
      </c>
      <c r="C15" s="42">
        <v>5263</v>
      </c>
      <c r="D15" s="48"/>
    </row>
    <row r="16" spans="1:4">
      <c r="A16" s="46">
        <v>3</v>
      </c>
      <c r="B16" s="42" t="s">
        <v>97</v>
      </c>
      <c r="C16" s="46">
        <v>5482.5</v>
      </c>
      <c r="D16" s="48"/>
    </row>
    <row r="17" spans="1:4">
      <c r="A17" s="49"/>
      <c r="B17" s="44" t="s">
        <v>95</v>
      </c>
      <c r="C17" s="50">
        <f>SUM(C14:C16)</f>
        <v>11976.25</v>
      </c>
      <c r="D17" s="48">
        <f>C17+D12</f>
        <v>16406.68</v>
      </c>
    </row>
    <row r="18" spans="1:4">
      <c r="A18" s="46"/>
      <c r="B18" s="44" t="s">
        <v>11</v>
      </c>
      <c r="C18" s="42"/>
      <c r="D18" s="48"/>
    </row>
    <row r="19" spans="1:4">
      <c r="A19" s="51">
        <v>1</v>
      </c>
      <c r="B19" s="51" t="s">
        <v>104</v>
      </c>
      <c r="C19" s="69">
        <v>301</v>
      </c>
      <c r="D19" s="73">
        <f>C19+D17</f>
        <v>16707.68</v>
      </c>
    </row>
    <row r="20" spans="1:4">
      <c r="A20" s="49"/>
      <c r="B20" s="44" t="s">
        <v>12</v>
      </c>
      <c r="C20" s="46"/>
      <c r="D20" s="48"/>
    </row>
    <row r="21" spans="1:4">
      <c r="A21" s="46">
        <v>1</v>
      </c>
      <c r="B21" s="49" t="s">
        <v>110</v>
      </c>
      <c r="C21" s="48">
        <v>1520.5</v>
      </c>
      <c r="D21" s="48">
        <f>C21+D19</f>
        <v>18228.18</v>
      </c>
    </row>
    <row r="22" spans="1:4" ht="15" customHeight="1">
      <c r="A22" s="46"/>
      <c r="B22" s="44" t="s">
        <v>13</v>
      </c>
      <c r="C22" s="49"/>
      <c r="D22" s="48"/>
    </row>
    <row r="23" spans="1:4" ht="15" customHeight="1">
      <c r="A23" s="49">
        <v>1</v>
      </c>
      <c r="B23" s="42" t="s">
        <v>122</v>
      </c>
      <c r="C23" s="49">
        <v>1591.5</v>
      </c>
      <c r="D23" s="48"/>
    </row>
    <row r="24" spans="1:4" ht="15" customHeight="1">
      <c r="A24" s="49">
        <v>2</v>
      </c>
      <c r="B24" s="49" t="s">
        <v>123</v>
      </c>
      <c r="C24" s="49">
        <v>1241.5</v>
      </c>
      <c r="D24" s="48"/>
    </row>
    <row r="25" spans="1:4" ht="15" customHeight="1">
      <c r="A25" s="49">
        <v>3</v>
      </c>
      <c r="B25" s="49" t="s">
        <v>124</v>
      </c>
      <c r="C25" s="49">
        <v>1124</v>
      </c>
      <c r="D25" s="48"/>
    </row>
    <row r="26" spans="1:4" ht="15" customHeight="1">
      <c r="A26" s="49"/>
      <c r="B26" s="50" t="s">
        <v>121</v>
      </c>
      <c r="C26" s="50">
        <f>SUM(C23:C25)</f>
        <v>3957</v>
      </c>
      <c r="D26" s="48">
        <f>C26+D21</f>
        <v>22185.18</v>
      </c>
    </row>
    <row r="27" spans="1:4">
      <c r="A27" s="46"/>
      <c r="B27" s="44" t="s">
        <v>15</v>
      </c>
      <c r="C27" s="49"/>
      <c r="D27" s="48"/>
    </row>
    <row r="28" spans="1:4" ht="45">
      <c r="A28" s="46">
        <v>1</v>
      </c>
      <c r="B28" s="42" t="s">
        <v>141</v>
      </c>
      <c r="C28" s="49">
        <v>9167</v>
      </c>
      <c r="D28" s="48">
        <f>C28+D26</f>
        <v>31352.18</v>
      </c>
    </row>
    <row r="29" spans="1:4">
      <c r="A29" s="46"/>
      <c r="B29" s="42"/>
      <c r="C29" s="49"/>
      <c r="D29" s="48"/>
    </row>
    <row r="30" spans="1:4">
      <c r="A30" s="46"/>
      <c r="B30" s="42"/>
      <c r="C30" s="49"/>
      <c r="D30" s="48"/>
    </row>
    <row r="31" spans="1:4">
      <c r="A31" s="46"/>
      <c r="B31" s="42"/>
      <c r="C31" s="49"/>
      <c r="D31" s="48"/>
    </row>
    <row r="32" spans="1:4">
      <c r="A32" s="46"/>
      <c r="B32" s="44"/>
      <c r="C32" s="49"/>
      <c r="D32" s="48"/>
    </row>
    <row r="33" spans="1:4">
      <c r="A33" s="46"/>
      <c r="B33" s="49"/>
      <c r="C33" s="49"/>
      <c r="D33" s="48"/>
    </row>
    <row r="34" spans="1:4">
      <c r="A34" s="46"/>
      <c r="B34" s="49"/>
      <c r="C34" s="46"/>
      <c r="D34" s="48"/>
    </row>
    <row r="35" spans="1:4">
      <c r="A35" s="46"/>
      <c r="B35" s="50"/>
      <c r="C35" s="46"/>
      <c r="D35" s="46"/>
    </row>
    <row r="36" spans="1:4">
      <c r="A36" s="54"/>
      <c r="B36" s="54"/>
      <c r="C36" s="54"/>
      <c r="D36" s="54"/>
    </row>
    <row r="37" spans="1:4">
      <c r="A37" s="54"/>
      <c r="B37" s="54"/>
      <c r="C37" s="54"/>
      <c r="D37" s="5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8"/>
  <sheetViews>
    <sheetView topLeftCell="A8" workbookViewId="0">
      <selection activeCell="B34" sqref="B34:C36"/>
    </sheetView>
  </sheetViews>
  <sheetFormatPr defaultRowHeight="15"/>
  <cols>
    <col min="1" max="1" width="4" customWidth="1"/>
    <col min="2" max="2" width="49.7109375" customWidth="1"/>
    <col min="3" max="3" width="10" customWidth="1"/>
    <col min="4" max="4" width="13.7109375" customWidth="1"/>
  </cols>
  <sheetData>
    <row r="1" spans="1:8" ht="21">
      <c r="A1" s="1"/>
      <c r="B1" s="75" t="s">
        <v>64</v>
      </c>
      <c r="C1" s="75"/>
      <c r="D1" s="75"/>
      <c r="E1" s="7"/>
      <c r="F1" s="7"/>
      <c r="G1" s="7"/>
      <c r="H1" s="7"/>
    </row>
    <row r="2" spans="1:8" ht="15.75">
      <c r="A2" s="1"/>
      <c r="B2" s="3" t="s">
        <v>4</v>
      </c>
      <c r="C2" s="1"/>
      <c r="D2" s="1"/>
      <c r="E2" s="1"/>
      <c r="F2" s="1"/>
      <c r="G2" s="1"/>
      <c r="H2" s="1"/>
    </row>
    <row r="3" spans="1:8" ht="15.75">
      <c r="A3" s="4"/>
      <c r="B3" s="76" t="s">
        <v>25</v>
      </c>
      <c r="C3" s="76"/>
      <c r="D3" s="76"/>
      <c r="E3" s="1"/>
      <c r="F3" s="1"/>
      <c r="G3" s="1"/>
      <c r="H3" s="1"/>
    </row>
    <row r="4" spans="1:8">
      <c r="A4" s="8"/>
      <c r="B4" s="40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8"/>
      <c r="B5" s="17" t="s">
        <v>2</v>
      </c>
      <c r="C5" s="10"/>
      <c r="D5" s="8"/>
      <c r="E5" s="1"/>
      <c r="F5" s="1"/>
      <c r="G5" s="1"/>
      <c r="H5" s="1"/>
    </row>
    <row r="6" spans="1:8">
      <c r="A6" s="43">
        <v>1</v>
      </c>
      <c r="B6" s="42" t="s">
        <v>66</v>
      </c>
      <c r="C6" s="43">
        <f>1713+1284.75+1284.75+2141.25+1284.75</f>
        <v>7708.5</v>
      </c>
      <c r="D6" s="43"/>
      <c r="E6" s="1"/>
      <c r="F6" s="1"/>
      <c r="G6" s="1"/>
      <c r="H6" s="1"/>
    </row>
    <row r="7" spans="1:8">
      <c r="A7" s="53">
        <v>2</v>
      </c>
      <c r="B7" s="42" t="s">
        <v>67</v>
      </c>
      <c r="C7" s="43">
        <v>571</v>
      </c>
      <c r="D7" s="44"/>
    </row>
    <row r="8" spans="1:8">
      <c r="A8" s="54"/>
      <c r="B8" s="44" t="s">
        <v>68</v>
      </c>
      <c r="C8" s="44">
        <f>SUM(C6:C7)</f>
        <v>8279.5</v>
      </c>
      <c r="D8" s="44">
        <f>C8</f>
        <v>8279.5</v>
      </c>
    </row>
    <row r="9" spans="1:8">
      <c r="A9" s="42"/>
      <c r="B9" s="44" t="s">
        <v>6</v>
      </c>
      <c r="C9" s="42"/>
      <c r="D9" s="44"/>
    </row>
    <row r="10" spans="1:8">
      <c r="A10" s="42"/>
      <c r="B10" s="42" t="s">
        <v>71</v>
      </c>
      <c r="C10" s="42">
        <v>3426</v>
      </c>
      <c r="D10" s="44"/>
    </row>
    <row r="11" spans="1:8">
      <c r="A11" s="42"/>
      <c r="B11" s="44" t="s">
        <v>72</v>
      </c>
      <c r="C11" s="44">
        <f>SUM(C10)</f>
        <v>3426</v>
      </c>
      <c r="D11" s="44">
        <f>D8+C11</f>
        <v>11705.5</v>
      </c>
    </row>
    <row r="12" spans="1:8">
      <c r="A12" s="42"/>
      <c r="B12" s="44" t="s">
        <v>3</v>
      </c>
      <c r="C12" s="42"/>
      <c r="D12" s="44"/>
    </row>
    <row r="13" spans="1:8">
      <c r="A13" s="42"/>
      <c r="B13" s="42" t="s">
        <v>66</v>
      </c>
      <c r="C13" s="42">
        <v>2141.25</v>
      </c>
      <c r="D13" s="44">
        <f>D11+C13</f>
        <v>13846.75</v>
      </c>
    </row>
    <row r="14" spans="1:8">
      <c r="A14" s="42"/>
      <c r="B14" s="44" t="s">
        <v>7</v>
      </c>
      <c r="C14" s="42"/>
      <c r="D14" s="44"/>
    </row>
    <row r="15" spans="1:8">
      <c r="A15" s="42">
        <v>1</v>
      </c>
      <c r="B15" s="42" t="s">
        <v>79</v>
      </c>
      <c r="C15" s="42">
        <v>900</v>
      </c>
      <c r="D15" s="44"/>
    </row>
    <row r="16" spans="1:8">
      <c r="A16" s="42"/>
      <c r="B16" s="44" t="s">
        <v>78</v>
      </c>
      <c r="C16" s="44">
        <v>900</v>
      </c>
      <c r="D16" s="44">
        <v>14746.75</v>
      </c>
    </row>
    <row r="17" spans="1:4">
      <c r="A17" s="42"/>
      <c r="B17" s="44" t="s">
        <v>9</v>
      </c>
      <c r="C17" s="44"/>
      <c r="D17" s="44"/>
    </row>
    <row r="18" spans="1:4">
      <c r="A18" s="42">
        <v>1</v>
      </c>
      <c r="B18" s="42" t="s">
        <v>88</v>
      </c>
      <c r="C18" s="42">
        <v>300</v>
      </c>
      <c r="D18" s="44"/>
    </row>
    <row r="19" spans="1:4">
      <c r="A19" s="42">
        <v>2</v>
      </c>
      <c r="B19" s="42" t="s">
        <v>89</v>
      </c>
      <c r="C19" s="42">
        <v>4051</v>
      </c>
      <c r="D19" s="44"/>
    </row>
    <row r="20" spans="1:4">
      <c r="A20" s="16">
        <v>3</v>
      </c>
      <c r="B20" s="46" t="s">
        <v>91</v>
      </c>
      <c r="C20" s="46">
        <v>210</v>
      </c>
      <c r="D20" s="44"/>
    </row>
    <row r="21" spans="1:4">
      <c r="A21" s="16">
        <v>4</v>
      </c>
      <c r="B21" s="46" t="s">
        <v>90</v>
      </c>
      <c r="C21" s="46">
        <v>192</v>
      </c>
      <c r="D21" s="44"/>
    </row>
    <row r="22" spans="1:4">
      <c r="A22" s="16"/>
      <c r="B22" s="18" t="s">
        <v>92</v>
      </c>
      <c r="C22" s="18">
        <f>SUM(C18:C21)</f>
        <v>4753</v>
      </c>
      <c r="D22" s="44">
        <v>19499.75</v>
      </c>
    </row>
    <row r="23" spans="1:4">
      <c r="A23" s="16"/>
      <c r="B23" s="18" t="s">
        <v>12</v>
      </c>
      <c r="C23" s="16"/>
      <c r="D23" s="44"/>
    </row>
    <row r="24" spans="1:4">
      <c r="A24" s="42">
        <v>1</v>
      </c>
      <c r="B24" s="42" t="s">
        <v>111</v>
      </c>
      <c r="C24" s="44">
        <v>185</v>
      </c>
      <c r="D24" s="44">
        <v>19684.75</v>
      </c>
    </row>
    <row r="25" spans="1:4">
      <c r="A25" s="42"/>
      <c r="B25" s="44" t="s">
        <v>13</v>
      </c>
      <c r="C25" s="42"/>
      <c r="D25" s="44"/>
    </row>
    <row r="26" spans="1:4">
      <c r="A26" s="42">
        <v>1</v>
      </c>
      <c r="B26" s="42" t="s">
        <v>125</v>
      </c>
      <c r="C26" s="42">
        <v>2550</v>
      </c>
      <c r="D26" s="44"/>
    </row>
    <row r="27" spans="1:4">
      <c r="A27" s="42">
        <v>2</v>
      </c>
      <c r="B27" s="42" t="s">
        <v>126</v>
      </c>
      <c r="C27" s="42">
        <v>1426</v>
      </c>
      <c r="D27" s="44"/>
    </row>
    <row r="28" spans="1:4">
      <c r="A28" s="42"/>
      <c r="B28" s="44" t="s">
        <v>121</v>
      </c>
      <c r="C28" s="44">
        <f>SUM(C26:C27)</f>
        <v>3976</v>
      </c>
      <c r="D28" s="44">
        <f>C28+D24</f>
        <v>23660.75</v>
      </c>
    </row>
    <row r="29" spans="1:4">
      <c r="A29" s="42"/>
      <c r="B29" s="44" t="s">
        <v>14</v>
      </c>
      <c r="C29" s="42"/>
      <c r="D29" s="44"/>
    </row>
    <row r="30" spans="1:4">
      <c r="A30" s="42">
        <v>1</v>
      </c>
      <c r="B30" s="42" t="s">
        <v>130</v>
      </c>
      <c r="C30" s="42">
        <v>1350</v>
      </c>
      <c r="D30" s="44"/>
    </row>
    <row r="31" spans="1:4">
      <c r="A31" s="42">
        <v>2</v>
      </c>
      <c r="B31" s="42" t="s">
        <v>131</v>
      </c>
      <c r="C31" s="42">
        <v>900</v>
      </c>
      <c r="D31" s="44"/>
    </row>
    <row r="32" spans="1:4">
      <c r="A32" s="42"/>
      <c r="B32" s="44" t="s">
        <v>129</v>
      </c>
      <c r="C32" s="44">
        <f>SUM(C30:C31)</f>
        <v>2250</v>
      </c>
      <c r="D32" s="44">
        <f>C32+D28</f>
        <v>25910.75</v>
      </c>
    </row>
    <row r="33" spans="1:4">
      <c r="A33" s="42"/>
      <c r="B33" s="44" t="s">
        <v>15</v>
      </c>
      <c r="C33" s="42"/>
      <c r="D33" s="44"/>
    </row>
    <row r="34" spans="1:4">
      <c r="A34" s="42">
        <v>1</v>
      </c>
      <c r="B34" s="42" t="s">
        <v>142</v>
      </c>
      <c r="C34" s="42">
        <v>1350</v>
      </c>
      <c r="D34" s="44"/>
    </row>
    <row r="35" spans="1:4">
      <c r="A35" s="42">
        <v>2</v>
      </c>
      <c r="B35" s="42" t="s">
        <v>143</v>
      </c>
      <c r="C35" s="42">
        <v>1800</v>
      </c>
      <c r="D35" s="42"/>
    </row>
    <row r="36" spans="1:4">
      <c r="A36" s="42">
        <v>3</v>
      </c>
      <c r="B36" s="42" t="s">
        <v>143</v>
      </c>
      <c r="C36" s="42">
        <v>1800</v>
      </c>
      <c r="D36" s="42"/>
    </row>
    <row r="37" spans="1:4">
      <c r="A37" s="42"/>
      <c r="B37" s="44" t="s">
        <v>140</v>
      </c>
      <c r="C37" s="44">
        <f>SUM(C34:C36)</f>
        <v>4950</v>
      </c>
      <c r="D37" s="44">
        <f>C37+D32</f>
        <v>30860.75</v>
      </c>
    </row>
    <row r="38" spans="1:4">
      <c r="A38" s="42"/>
      <c r="B38" s="42"/>
      <c r="C38" s="42"/>
      <c r="D38" s="42"/>
    </row>
    <row r="39" spans="1:4">
      <c r="A39" s="42"/>
      <c r="B39" s="42"/>
      <c r="C39" s="42"/>
      <c r="D39" s="44"/>
    </row>
    <row r="40" spans="1:4">
      <c r="A40" s="42"/>
      <c r="B40" s="42"/>
      <c r="C40" s="42"/>
      <c r="D40" s="44"/>
    </row>
    <row r="41" spans="1:4">
      <c r="A41" s="42"/>
      <c r="B41" s="44"/>
      <c r="C41" s="44"/>
      <c r="D41" s="44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B50" s="1"/>
    </row>
    <row r="57" spans="1:4" s="1" customFormat="1">
      <c r="B57"/>
    </row>
    <row r="58" spans="1:4">
      <c r="B5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activeCell="D16" sqref="D16"/>
    </sheetView>
  </sheetViews>
  <sheetFormatPr defaultRowHeight="15"/>
  <cols>
    <col min="1" max="1" width="3.5703125" customWidth="1"/>
    <col min="2" max="2" width="52" customWidth="1"/>
    <col min="3" max="3" width="10" customWidth="1"/>
    <col min="4" max="4" width="13.42578125" customWidth="1"/>
  </cols>
  <sheetData>
    <row r="1" spans="1:8" ht="21">
      <c r="A1" s="1"/>
      <c r="B1" s="75" t="s">
        <v>63</v>
      </c>
      <c r="C1" s="75"/>
      <c r="D1" s="75"/>
      <c r="E1" s="7"/>
      <c r="F1" s="7"/>
      <c r="G1" s="7"/>
      <c r="H1" s="7"/>
    </row>
    <row r="2" spans="1:8" ht="18.75" customHeight="1">
      <c r="A2" s="1"/>
      <c r="B2" s="3" t="s">
        <v>4</v>
      </c>
      <c r="C2" s="1"/>
      <c r="D2" s="1"/>
      <c r="E2" s="1"/>
      <c r="F2" s="1"/>
      <c r="G2" s="1"/>
      <c r="H2" s="1"/>
    </row>
    <row r="3" spans="1:8" ht="15.75">
      <c r="A3" s="4"/>
      <c r="B3" s="76" t="s">
        <v>38</v>
      </c>
      <c r="C3" s="76"/>
      <c r="D3" s="76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42"/>
      <c r="B5" s="44" t="s">
        <v>8</v>
      </c>
      <c r="C5" s="42"/>
      <c r="D5" s="43"/>
      <c r="E5" s="1"/>
      <c r="F5" s="1"/>
      <c r="G5" s="1"/>
      <c r="H5" s="1"/>
    </row>
    <row r="6" spans="1:8">
      <c r="A6" s="42">
        <v>1</v>
      </c>
      <c r="B6" s="42" t="s">
        <v>86</v>
      </c>
      <c r="C6" s="42">
        <v>8350</v>
      </c>
      <c r="D6" s="70"/>
      <c r="E6" s="6"/>
    </row>
    <row r="7" spans="1:8" s="5" customFormat="1">
      <c r="A7" s="42">
        <v>2</v>
      </c>
      <c r="B7" s="42" t="s">
        <v>87</v>
      </c>
      <c r="C7" s="42">
        <v>8350</v>
      </c>
      <c r="D7" s="70"/>
      <c r="E7" s="15"/>
    </row>
    <row r="8" spans="1:8" s="5" customFormat="1">
      <c r="A8" s="42"/>
      <c r="B8" s="44" t="s">
        <v>85</v>
      </c>
      <c r="C8" s="44">
        <v>16700</v>
      </c>
      <c r="D8" s="48">
        <v>16700</v>
      </c>
      <c r="E8" s="15"/>
    </row>
    <row r="9" spans="1:8">
      <c r="A9" s="46"/>
      <c r="B9" s="48" t="s">
        <v>10</v>
      </c>
      <c r="C9" s="46"/>
      <c r="D9" s="48"/>
      <c r="E9" s="6"/>
    </row>
    <row r="10" spans="1:8">
      <c r="A10" s="48">
        <v>1</v>
      </c>
      <c r="B10" s="46" t="s">
        <v>98</v>
      </c>
      <c r="C10" s="46">
        <v>54091</v>
      </c>
      <c r="D10" s="48">
        <v>70791</v>
      </c>
      <c r="E10" s="6"/>
    </row>
    <row r="11" spans="1:8">
      <c r="A11" s="48"/>
      <c r="B11" s="48" t="s">
        <v>11</v>
      </c>
      <c r="C11" s="46"/>
      <c r="D11" s="48"/>
      <c r="E11" s="6"/>
    </row>
    <row r="12" spans="1:8">
      <c r="A12" s="48">
        <v>1</v>
      </c>
      <c r="B12" s="46" t="s">
        <v>105</v>
      </c>
      <c r="C12" s="46">
        <v>59503</v>
      </c>
      <c r="D12" s="48">
        <v>130294</v>
      </c>
      <c r="E12" s="6"/>
    </row>
    <row r="13" spans="1:8">
      <c r="A13" s="48"/>
      <c r="B13" s="50" t="s">
        <v>12</v>
      </c>
      <c r="C13" s="46"/>
      <c r="D13" s="48"/>
    </row>
    <row r="14" spans="1:8">
      <c r="A14" s="48">
        <v>1</v>
      </c>
      <c r="B14" s="49" t="s">
        <v>112</v>
      </c>
      <c r="C14" s="46">
        <v>56507</v>
      </c>
      <c r="D14" s="48">
        <v>186801</v>
      </c>
    </row>
    <row r="15" spans="1:8">
      <c r="A15" s="46"/>
      <c r="B15" s="66" t="s">
        <v>14</v>
      </c>
      <c r="C15" s="46"/>
      <c r="D15" s="46"/>
    </row>
    <row r="16" spans="1:8">
      <c r="A16" s="46">
        <v>1</v>
      </c>
      <c r="B16" s="65" t="s">
        <v>125</v>
      </c>
      <c r="C16" s="48">
        <v>2862</v>
      </c>
      <c r="D16" s="48">
        <f>C16+D14</f>
        <v>189663</v>
      </c>
    </row>
    <row r="17" spans="1:4">
      <c r="A17" s="46"/>
      <c r="B17" s="65"/>
      <c r="C17" s="46"/>
      <c r="D17" s="46"/>
    </row>
    <row r="18" spans="1:4">
      <c r="A18" s="46"/>
      <c r="B18" s="65"/>
      <c r="C18" s="46"/>
      <c r="D18" s="46"/>
    </row>
    <row r="19" spans="1:4">
      <c r="A19" s="46"/>
      <c r="B19" s="50"/>
      <c r="C19" s="48"/>
      <c r="D19" s="48"/>
    </row>
    <row r="20" spans="1:4">
      <c r="A20" s="46"/>
      <c r="B20" s="66"/>
      <c r="C20" s="48"/>
      <c r="D20" s="48"/>
    </row>
    <row r="21" spans="1:4">
      <c r="A21" s="46"/>
      <c r="B21" s="65"/>
      <c r="C21" s="46"/>
      <c r="D21" s="46"/>
    </row>
    <row r="22" spans="1:4">
      <c r="A22" s="46"/>
      <c r="B22" s="65"/>
      <c r="C22" s="46"/>
      <c r="D22" s="46"/>
    </row>
    <row r="23" spans="1:4">
      <c r="A23" s="46"/>
      <c r="B23" s="65"/>
      <c r="C23" s="46"/>
      <c r="D23" s="46"/>
    </row>
    <row r="24" spans="1:4">
      <c r="A24" s="46"/>
      <c r="B24" s="71"/>
      <c r="C24" s="48"/>
      <c r="D24" s="48"/>
    </row>
    <row r="25" spans="1:4">
      <c r="A25" s="46"/>
      <c r="B25" s="50"/>
      <c r="C25" s="46"/>
      <c r="D25" s="46"/>
    </row>
    <row r="26" spans="1:4">
      <c r="A26" s="46"/>
      <c r="B26" s="49"/>
      <c r="C26" s="46"/>
      <c r="D26" s="46"/>
    </row>
    <row r="27" spans="1:4">
      <c r="A27" s="46"/>
      <c r="B27" s="49"/>
      <c r="C27" s="46"/>
      <c r="D27" s="48"/>
    </row>
    <row r="28" spans="1:4">
      <c r="A28" s="46"/>
      <c r="B28" s="49"/>
      <c r="C28" s="46"/>
      <c r="D28" s="46"/>
    </row>
    <row r="29" spans="1:4">
      <c r="A29" s="46"/>
      <c r="B29" s="49"/>
      <c r="C29" s="46"/>
      <c r="D29" s="46"/>
    </row>
    <row r="30" spans="1:4">
      <c r="A30" s="46"/>
      <c r="B30" s="49"/>
      <c r="C30" s="46"/>
      <c r="D30" s="46"/>
    </row>
    <row r="31" spans="1:4">
      <c r="A31" s="46"/>
      <c r="B31" s="49"/>
      <c r="C31" s="46"/>
      <c r="D31" s="46"/>
    </row>
    <row r="32" spans="1:4">
      <c r="A32" s="46"/>
      <c r="B32" s="50"/>
      <c r="C32" s="48"/>
      <c r="D32" s="48"/>
    </row>
    <row r="33" spans="1:4">
      <c r="A33" s="46"/>
      <c r="B33" s="50"/>
      <c r="C33" s="48"/>
      <c r="D33" s="48"/>
    </row>
    <row r="34" spans="1:4">
      <c r="A34" s="24"/>
      <c r="B34" s="20"/>
      <c r="C34" s="24"/>
      <c r="D34" s="16"/>
    </row>
    <row r="35" spans="1:4">
      <c r="A35" s="24"/>
      <c r="B35" s="20"/>
      <c r="C35" s="24"/>
      <c r="D35" s="16"/>
    </row>
    <row r="36" spans="1:4">
      <c r="A36" s="24"/>
      <c r="B36" s="20"/>
      <c r="C36" s="24"/>
      <c r="D36" s="16"/>
    </row>
    <row r="37" spans="1:4">
      <c r="A37" s="24"/>
      <c r="B37" s="21"/>
      <c r="C37" s="24"/>
      <c r="D37" s="16"/>
    </row>
    <row r="38" spans="1:4">
      <c r="A38" s="16"/>
      <c r="B38" s="19"/>
      <c r="C38" s="18"/>
      <c r="D38" s="18"/>
    </row>
    <row r="39" spans="1:4">
      <c r="A39" s="16"/>
      <c r="B39" s="19"/>
      <c r="C39" s="16"/>
      <c r="D39" s="16"/>
    </row>
    <row r="40" spans="1:4">
      <c r="A40" s="16"/>
      <c r="B40" s="21"/>
      <c r="C40" s="16"/>
      <c r="D40" s="16"/>
    </row>
    <row r="41" spans="1:4">
      <c r="A41" s="16"/>
      <c r="B41" s="20"/>
      <c r="C41" s="16"/>
      <c r="D41" s="16"/>
    </row>
    <row r="42" spans="1:4">
      <c r="A42" s="16"/>
      <c r="B42" s="20"/>
      <c r="C42" s="16"/>
      <c r="D42" s="16"/>
    </row>
    <row r="43" spans="1:4">
      <c r="A43" s="16"/>
      <c r="B43" s="19"/>
      <c r="C43" s="18"/>
      <c r="D43" s="18"/>
    </row>
    <row r="44" spans="1:4">
      <c r="A44" s="16"/>
      <c r="B44" s="16"/>
      <c r="C44" s="16"/>
      <c r="D44" s="16"/>
    </row>
    <row r="45" spans="1:4">
      <c r="A45" s="16"/>
      <c r="B45" s="16"/>
      <c r="C45" s="16"/>
      <c r="D45" s="16"/>
    </row>
    <row r="46" spans="1:4">
      <c r="A46" s="16"/>
      <c r="B46" s="16"/>
      <c r="C46" s="16"/>
      <c r="D46" s="16"/>
    </row>
    <row r="47" spans="1:4">
      <c r="A47" s="16"/>
      <c r="B47" s="16"/>
      <c r="C47" s="16"/>
      <c r="D47" s="16"/>
    </row>
    <row r="48" spans="1:4">
      <c r="A48" s="16"/>
      <c r="B48" s="16"/>
      <c r="C48" s="16"/>
      <c r="D48" s="16"/>
    </row>
    <row r="49" spans="1:4">
      <c r="A49" s="16"/>
      <c r="B49" s="16"/>
      <c r="C49" s="16"/>
      <c r="D49" s="16"/>
    </row>
    <row r="50" spans="1:4">
      <c r="A50" s="16"/>
      <c r="B50" s="16"/>
      <c r="C50" s="16"/>
      <c r="D50" s="16"/>
    </row>
    <row r="51" spans="1:4">
      <c r="A51" s="16"/>
      <c r="B51" s="16"/>
      <c r="C51" s="16"/>
      <c r="D51" s="16"/>
    </row>
    <row r="52" spans="1:4">
      <c r="A52" s="16"/>
      <c r="B52" s="16"/>
      <c r="C52" s="16"/>
      <c r="D52" s="16"/>
    </row>
    <row r="53" spans="1:4">
      <c r="A53" s="16"/>
      <c r="B53" s="16"/>
      <c r="C53" s="16"/>
      <c r="D53" s="16"/>
    </row>
    <row r="54" spans="1:4">
      <c r="A54" s="16"/>
      <c r="B54" s="16"/>
      <c r="C54" s="16"/>
      <c r="D54" s="1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D11" sqref="D11"/>
    </sheetView>
  </sheetViews>
  <sheetFormatPr defaultRowHeight="15"/>
  <cols>
    <col min="1" max="1" width="6.140625" customWidth="1"/>
    <col min="2" max="2" width="45.5703125" customWidth="1"/>
  </cols>
  <sheetData>
    <row r="1" spans="1:4" ht="15.75">
      <c r="A1" s="1"/>
      <c r="B1" s="75" t="s">
        <v>63</v>
      </c>
      <c r="C1" s="75"/>
      <c r="D1" s="75"/>
    </row>
    <row r="2" spans="1:4">
      <c r="A2" s="1"/>
      <c r="B2" s="2" t="s">
        <v>4</v>
      </c>
      <c r="C2" s="1"/>
      <c r="D2" s="1"/>
    </row>
    <row r="3" spans="1:4" ht="15.75">
      <c r="A3" s="1"/>
      <c r="B3" s="74" t="s">
        <v>32</v>
      </c>
      <c r="C3" s="74"/>
      <c r="D3" s="74"/>
    </row>
    <row r="4" spans="1:4" ht="26.25">
      <c r="A4" s="8"/>
      <c r="B4" s="9" t="s">
        <v>0</v>
      </c>
      <c r="C4" s="9" t="s">
        <v>1</v>
      </c>
      <c r="D4" s="9" t="s">
        <v>26</v>
      </c>
    </row>
    <row r="5" spans="1:4">
      <c r="A5" s="43"/>
      <c r="B5" s="44" t="s">
        <v>10</v>
      </c>
      <c r="C5" s="43"/>
      <c r="D5" s="43"/>
    </row>
    <row r="6" spans="1:4">
      <c r="A6" s="42">
        <v>1</v>
      </c>
      <c r="B6" s="42" t="s">
        <v>99</v>
      </c>
      <c r="C6" s="44">
        <v>34235.53</v>
      </c>
      <c r="D6" s="42">
        <v>34235.5</v>
      </c>
    </row>
    <row r="7" spans="1:4">
      <c r="A7" s="42"/>
      <c r="B7" s="44" t="s">
        <v>12</v>
      </c>
      <c r="C7" s="42"/>
      <c r="D7" s="42"/>
    </row>
    <row r="8" spans="1:4">
      <c r="A8" s="42">
        <v>1</v>
      </c>
      <c r="B8" s="42" t="s">
        <v>116</v>
      </c>
      <c r="C8" s="42">
        <v>2290.6999999999998</v>
      </c>
      <c r="D8" s="42"/>
    </row>
    <row r="9" spans="1:4">
      <c r="A9" s="42">
        <v>2</v>
      </c>
      <c r="B9" s="42" t="s">
        <v>117</v>
      </c>
      <c r="C9" s="42">
        <v>3000</v>
      </c>
      <c r="D9" s="42"/>
    </row>
    <row r="10" spans="1:4">
      <c r="A10" s="42"/>
      <c r="B10" s="44" t="s">
        <v>109</v>
      </c>
      <c r="C10" s="44">
        <f>SUM(C8:C9)</f>
        <v>5290.7</v>
      </c>
      <c r="D10" s="44">
        <f>C10+D6</f>
        <v>39526.199999999997</v>
      </c>
    </row>
    <row r="11" spans="1:4">
      <c r="A11" s="42"/>
      <c r="B11" s="42"/>
      <c r="C11" s="42"/>
      <c r="D11" s="42"/>
    </row>
    <row r="12" spans="1:4">
      <c r="A12" s="42"/>
      <c r="B12" s="42"/>
      <c r="C12" s="42"/>
      <c r="D12" s="42"/>
    </row>
    <row r="13" spans="1:4">
      <c r="A13" s="42"/>
      <c r="B13" s="42"/>
      <c r="C13" s="42"/>
      <c r="D13" s="42"/>
    </row>
    <row r="14" spans="1:4">
      <c r="A14" s="44"/>
      <c r="B14" s="44"/>
      <c r="C14" s="44"/>
      <c r="D14" s="44"/>
    </row>
    <row r="15" spans="1:4">
      <c r="A15" s="46"/>
      <c r="B15" s="47"/>
      <c r="C15" s="46"/>
      <c r="D15" s="48"/>
    </row>
    <row r="16" spans="1:4">
      <c r="A16" s="46"/>
      <c r="B16" s="47"/>
      <c r="C16" s="46"/>
      <c r="D16" s="48"/>
    </row>
    <row r="17" spans="1:4">
      <c r="A17" s="48"/>
      <c r="B17" s="50"/>
      <c r="C17" s="48"/>
      <c r="D17" s="48"/>
    </row>
    <row r="18" spans="1:4">
      <c r="A18" s="49"/>
      <c r="B18" s="50"/>
      <c r="C18" s="49"/>
      <c r="D18" s="46"/>
    </row>
    <row r="19" spans="1:4">
      <c r="A19" s="49"/>
      <c r="B19" s="49"/>
      <c r="C19" s="49"/>
      <c r="D19" s="53"/>
    </row>
    <row r="20" spans="1:4">
      <c r="A20" s="51"/>
      <c r="B20" s="51"/>
      <c r="C20" s="51"/>
      <c r="D20" s="52"/>
    </row>
    <row r="21" spans="1:4">
      <c r="A21" s="49"/>
      <c r="B21" s="42"/>
      <c r="C21" s="49"/>
      <c r="D21" s="46"/>
    </row>
    <row r="22" spans="1:4">
      <c r="A22" s="46"/>
      <c r="B22" s="50"/>
      <c r="C22" s="48"/>
      <c r="D22" s="48"/>
    </row>
    <row r="23" spans="1:4">
      <c r="A23" s="46"/>
      <c r="B23" s="50"/>
      <c r="C23" s="46"/>
      <c r="D23" s="46"/>
    </row>
    <row r="24" spans="1:4">
      <c r="A24" s="49"/>
      <c r="B24" s="49"/>
      <c r="C24" s="49"/>
      <c r="D24" s="46"/>
    </row>
    <row r="25" spans="1:4">
      <c r="A25" s="46"/>
      <c r="B25" s="42"/>
      <c r="C25" s="49"/>
      <c r="D25" s="46"/>
    </row>
    <row r="26" spans="1:4">
      <c r="A26" s="46"/>
      <c r="B26" s="50"/>
      <c r="C26" s="48"/>
      <c r="D26" s="48"/>
    </row>
    <row r="27" spans="1:4">
      <c r="A27" s="46"/>
      <c r="B27" s="50"/>
      <c r="C27" s="46"/>
      <c r="D27" s="46"/>
    </row>
    <row r="28" spans="1:4">
      <c r="A28" s="46"/>
      <c r="B28" s="42"/>
      <c r="C28" s="46"/>
      <c r="D28" s="46"/>
    </row>
    <row r="29" spans="1:4">
      <c r="A29" s="46"/>
      <c r="B29" s="42"/>
      <c r="C29" s="46"/>
      <c r="D29" s="4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B17" sqref="B17:C17"/>
    </sheetView>
  </sheetViews>
  <sheetFormatPr defaultRowHeight="15"/>
  <cols>
    <col min="1" max="1" width="4" customWidth="1"/>
    <col min="2" max="2" width="49.7109375" customWidth="1"/>
    <col min="3" max="3" width="12.42578125" customWidth="1"/>
    <col min="4" max="4" width="13" customWidth="1"/>
  </cols>
  <sheetData>
    <row r="1" spans="1:8" ht="21">
      <c r="A1" s="1"/>
      <c r="B1" s="75" t="s">
        <v>64</v>
      </c>
      <c r="C1" s="75"/>
      <c r="D1" s="75"/>
      <c r="E1" s="7"/>
      <c r="F1" s="7"/>
      <c r="G1" s="7"/>
      <c r="H1" s="7"/>
    </row>
    <row r="2" spans="1:8" ht="15.75">
      <c r="A2" s="1"/>
      <c r="B2" s="3" t="s">
        <v>4</v>
      </c>
      <c r="C2" s="1"/>
      <c r="D2" s="1"/>
      <c r="E2" s="1"/>
      <c r="F2" s="1"/>
      <c r="G2" s="1"/>
      <c r="H2" s="1"/>
    </row>
    <row r="3" spans="1:8" s="6" customFormat="1" ht="15.75">
      <c r="A3" s="4"/>
      <c r="B3" s="76" t="s">
        <v>39</v>
      </c>
      <c r="C3" s="76"/>
      <c r="D3" s="76"/>
      <c r="E3" s="4"/>
      <c r="F3" s="4"/>
      <c r="G3" s="4"/>
      <c r="H3" s="4"/>
    </row>
    <row r="4" spans="1:8">
      <c r="A4" s="8"/>
      <c r="B4" s="9" t="s">
        <v>0</v>
      </c>
      <c r="C4" s="9" t="s">
        <v>1</v>
      </c>
      <c r="D4" s="8" t="s">
        <v>26</v>
      </c>
      <c r="E4" s="1"/>
      <c r="F4" s="1"/>
      <c r="G4" s="1"/>
      <c r="H4" s="1"/>
    </row>
    <row r="5" spans="1:8">
      <c r="A5" s="43"/>
      <c r="B5" s="44" t="s">
        <v>3</v>
      </c>
      <c r="C5" s="42"/>
      <c r="D5" s="43"/>
      <c r="E5" s="1"/>
      <c r="F5" s="1"/>
      <c r="G5" s="1"/>
      <c r="H5" s="1"/>
    </row>
    <row r="6" spans="1:8" ht="30">
      <c r="A6" s="42"/>
      <c r="B6" s="42" t="s">
        <v>74</v>
      </c>
      <c r="C6" s="42">
        <v>220602.17</v>
      </c>
      <c r="D6" s="72">
        <v>220602.17</v>
      </c>
      <c r="E6" s="1"/>
      <c r="F6" s="1"/>
      <c r="G6" s="1"/>
      <c r="H6" s="1"/>
    </row>
    <row r="7" spans="1:8">
      <c r="A7" s="70"/>
      <c r="B7" s="44" t="s">
        <v>7</v>
      </c>
      <c r="C7" s="43"/>
      <c r="D7" s="70"/>
    </row>
    <row r="8" spans="1:8" s="5" customFormat="1">
      <c r="A8" s="46">
        <v>1</v>
      </c>
      <c r="B8" s="46" t="s">
        <v>80</v>
      </c>
      <c r="C8" s="46">
        <v>222459.07</v>
      </c>
      <c r="D8" s="48"/>
    </row>
    <row r="9" spans="1:8">
      <c r="A9" s="46">
        <v>2</v>
      </c>
      <c r="B9" s="42" t="s">
        <v>81</v>
      </c>
      <c r="C9" s="46">
        <v>12814.34</v>
      </c>
      <c r="D9" s="48"/>
    </row>
    <row r="10" spans="1:8">
      <c r="A10" s="46"/>
      <c r="B10" s="48" t="s">
        <v>78</v>
      </c>
      <c r="C10" s="48">
        <v>235273.41</v>
      </c>
      <c r="D10" s="48">
        <v>455875.58</v>
      </c>
      <c r="G10" t="s">
        <v>28</v>
      </c>
    </row>
    <row r="11" spans="1:8">
      <c r="A11" s="46"/>
      <c r="B11" s="48" t="s">
        <v>12</v>
      </c>
      <c r="C11" s="46"/>
      <c r="D11" s="48"/>
    </row>
    <row r="12" spans="1:8">
      <c r="A12" s="46">
        <v>1</v>
      </c>
      <c r="B12" s="46" t="s">
        <v>113</v>
      </c>
      <c r="C12" s="46">
        <v>1331.5</v>
      </c>
      <c r="D12" s="46"/>
    </row>
    <row r="13" spans="1:8">
      <c r="A13" s="46">
        <v>2</v>
      </c>
      <c r="B13" s="46" t="s">
        <v>114</v>
      </c>
      <c r="C13" s="46">
        <v>1800</v>
      </c>
      <c r="D13" s="48"/>
    </row>
    <row r="14" spans="1:8">
      <c r="A14" s="46">
        <v>3</v>
      </c>
      <c r="B14" s="49" t="s">
        <v>115</v>
      </c>
      <c r="C14" s="46">
        <v>2030.7</v>
      </c>
      <c r="D14" s="48"/>
    </row>
    <row r="15" spans="1:8">
      <c r="A15" s="46"/>
      <c r="B15" s="66" t="s">
        <v>109</v>
      </c>
      <c r="C15" s="48">
        <f>SUM(C12:C14)</f>
        <v>5162.2</v>
      </c>
      <c r="D15" s="48">
        <v>461037.78</v>
      </c>
    </row>
    <row r="16" spans="1:8">
      <c r="A16" s="46"/>
      <c r="B16" s="50" t="s">
        <v>15</v>
      </c>
      <c r="C16" s="46"/>
      <c r="D16" s="48"/>
    </row>
    <row r="17" spans="1:7">
      <c r="A17" s="46">
        <v>1</v>
      </c>
      <c r="B17" s="49" t="s">
        <v>144</v>
      </c>
      <c r="C17" s="48">
        <v>8777</v>
      </c>
      <c r="D17" s="48">
        <f>C17+D15</f>
        <v>469814.78</v>
      </c>
    </row>
    <row r="18" spans="1:7">
      <c r="A18" s="46"/>
      <c r="B18" s="49"/>
      <c r="C18" s="46"/>
      <c r="D18" s="48"/>
    </row>
    <row r="19" spans="1:7">
      <c r="A19" s="46"/>
      <c r="B19" s="49"/>
      <c r="C19" s="46"/>
      <c r="D19" s="46"/>
    </row>
    <row r="20" spans="1:7">
      <c r="A20" s="46"/>
      <c r="B20" s="49"/>
      <c r="C20" s="46"/>
      <c r="D20" s="46"/>
    </row>
    <row r="21" spans="1:7">
      <c r="A21" s="46"/>
      <c r="B21" s="65"/>
      <c r="C21" s="46"/>
      <c r="D21" s="48"/>
    </row>
    <row r="22" spans="1:7">
      <c r="A22" s="46"/>
      <c r="B22" s="65"/>
      <c r="C22" s="46"/>
      <c r="D22" s="48"/>
    </row>
    <row r="23" spans="1:7">
      <c r="A23" s="46"/>
      <c r="B23" s="66"/>
      <c r="C23" s="46"/>
      <c r="D23" s="46"/>
    </row>
    <row r="24" spans="1:7">
      <c r="A24" s="46"/>
      <c r="B24" s="66"/>
      <c r="C24" s="46"/>
      <c r="D24" s="46"/>
    </row>
    <row r="25" spans="1:7">
      <c r="A25" s="46"/>
      <c r="B25" s="49"/>
      <c r="C25" s="48"/>
      <c r="D25" s="48"/>
    </row>
    <row r="26" spans="1:7">
      <c r="A26" s="46"/>
      <c r="B26" s="49"/>
      <c r="C26" s="46"/>
      <c r="D26" s="46"/>
    </row>
    <row r="27" spans="1:7">
      <c r="A27" s="46"/>
      <c r="B27" s="66"/>
      <c r="C27" s="46"/>
      <c r="D27" s="46"/>
    </row>
    <row r="28" spans="1:7">
      <c r="A28" s="46"/>
      <c r="B28" s="66"/>
      <c r="C28" s="48"/>
      <c r="D28" s="48"/>
    </row>
    <row r="29" spans="1:7">
      <c r="A29" s="46"/>
      <c r="B29" s="67"/>
      <c r="C29" s="46"/>
      <c r="D29" s="46"/>
    </row>
    <row r="30" spans="1:7">
      <c r="A30" s="46"/>
      <c r="B30" s="48"/>
      <c r="C30" s="46"/>
      <c r="D30" s="46"/>
    </row>
    <row r="31" spans="1:7">
      <c r="A31" s="46"/>
      <c r="B31" s="66"/>
      <c r="C31" s="48"/>
      <c r="D31" s="48"/>
      <c r="F31" s="25"/>
      <c r="G31" s="25"/>
    </row>
    <row r="32" spans="1:7">
      <c r="A32" s="46"/>
      <c r="B32" s="49"/>
      <c r="C32" s="46"/>
      <c r="D32" s="46"/>
    </row>
    <row r="33" spans="1:4">
      <c r="A33" s="16"/>
      <c r="B33" s="22"/>
      <c r="C33" s="16"/>
      <c r="D33" s="16"/>
    </row>
    <row r="34" spans="1:4">
      <c r="A34" s="16"/>
      <c r="B34" s="16"/>
      <c r="C34" s="18"/>
      <c r="D34" s="18"/>
    </row>
    <row r="35" spans="1:4">
      <c r="A35" s="16"/>
      <c r="B35" s="23"/>
      <c r="C35" s="16"/>
      <c r="D35" s="16"/>
    </row>
    <row r="36" spans="1:4">
      <c r="A36" s="6"/>
      <c r="C36" s="6"/>
      <c r="D36" s="6"/>
    </row>
    <row r="37" spans="1:4">
      <c r="A37" s="6"/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/>
      <c r="D39" s="6"/>
    </row>
    <row r="40" spans="1:4">
      <c r="B40" s="6"/>
    </row>
    <row r="41" spans="1:4">
      <c r="B41" s="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5"/>
  <sheetViews>
    <sheetView tabSelected="1" workbookViewId="0">
      <selection activeCell="M14" sqref="M14"/>
    </sheetView>
  </sheetViews>
  <sheetFormatPr defaultRowHeight="15"/>
  <cols>
    <col min="1" max="1" width="18.5703125" style="1" customWidth="1"/>
    <col min="2" max="2" width="9.28515625" style="12" customWidth="1"/>
    <col min="3" max="3" width="8.140625" customWidth="1"/>
    <col min="4" max="4" width="9.85546875" customWidth="1"/>
    <col min="5" max="5" width="10.5703125" customWidth="1"/>
    <col min="6" max="6" width="9.85546875" customWidth="1"/>
    <col min="7" max="7" width="9" customWidth="1"/>
    <col min="8" max="8" width="9.85546875" customWidth="1"/>
    <col min="9" max="9" width="10.42578125" customWidth="1"/>
    <col min="10" max="10" width="9.28515625" customWidth="1"/>
    <col min="11" max="11" width="9.85546875" customWidth="1"/>
    <col min="12" max="12" width="9" customWidth="1"/>
    <col min="13" max="13" width="10" customWidth="1"/>
    <col min="14" max="14" width="10.42578125" style="12" customWidth="1"/>
  </cols>
  <sheetData>
    <row r="1" spans="1:25">
      <c r="A1" s="77" t="s">
        <v>62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5" ht="15" customHeight="1">
      <c r="A2" s="55" t="s">
        <v>24</v>
      </c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6"/>
    </row>
    <row r="3" spans="1:25" s="13" customFormat="1" ht="15" customHeight="1">
      <c r="A3" s="9"/>
      <c r="B3" s="58" t="s">
        <v>2</v>
      </c>
      <c r="C3" s="59" t="s">
        <v>6</v>
      </c>
      <c r="D3" s="59" t="s">
        <v>3</v>
      </c>
      <c r="E3" s="59" t="s">
        <v>7</v>
      </c>
      <c r="F3" s="59" t="s">
        <v>8</v>
      </c>
      <c r="G3" s="59" t="s">
        <v>9</v>
      </c>
      <c r="H3" s="59" t="s">
        <v>10</v>
      </c>
      <c r="I3" s="59" t="s">
        <v>11</v>
      </c>
      <c r="J3" s="59" t="s">
        <v>12</v>
      </c>
      <c r="K3" s="59" t="s">
        <v>13</v>
      </c>
      <c r="L3" s="59" t="s">
        <v>14</v>
      </c>
      <c r="M3" s="59" t="s">
        <v>15</v>
      </c>
      <c r="N3" s="58" t="s">
        <v>16</v>
      </c>
    </row>
    <row r="4" spans="1:25" ht="24.95" customHeight="1">
      <c r="A4" s="8" t="s">
        <v>61</v>
      </c>
      <c r="B4" s="60">
        <f>B5+B6+B8</f>
        <v>27255.07</v>
      </c>
      <c r="C4" s="60">
        <f t="shared" ref="C4:M4" si="0">C5+C6+C8</f>
        <v>26313.16</v>
      </c>
      <c r="D4" s="60">
        <f t="shared" si="0"/>
        <v>30266.269999999997</v>
      </c>
      <c r="E4" s="60">
        <f>E5+E6+E7+E8</f>
        <v>26429.67</v>
      </c>
      <c r="F4" s="60">
        <f t="shared" si="0"/>
        <v>26429.67</v>
      </c>
      <c r="G4" s="60">
        <f t="shared" si="0"/>
        <v>26429.67</v>
      </c>
      <c r="H4" s="60">
        <f t="shared" si="0"/>
        <v>26429.67</v>
      </c>
      <c r="I4" s="60">
        <f t="shared" si="0"/>
        <v>26429.67</v>
      </c>
      <c r="J4" s="60">
        <f t="shared" si="0"/>
        <v>26429.67</v>
      </c>
      <c r="K4" s="60">
        <f t="shared" si="0"/>
        <v>26429.67</v>
      </c>
      <c r="L4" s="60">
        <f t="shared" si="0"/>
        <v>26429.67</v>
      </c>
      <c r="M4" s="60">
        <f t="shared" si="0"/>
        <v>26429.67</v>
      </c>
      <c r="N4" s="60">
        <f>N5+N6+N8</f>
        <v>321701.53000000003</v>
      </c>
    </row>
    <row r="5" spans="1:25" ht="24.95" customHeight="1">
      <c r="A5" s="8" t="s">
        <v>17</v>
      </c>
      <c r="B5" s="61">
        <v>11931.36</v>
      </c>
      <c r="C5" s="11">
        <v>11712.47</v>
      </c>
      <c r="D5" s="11">
        <v>11821.92</v>
      </c>
      <c r="E5" s="11">
        <v>11821.92</v>
      </c>
      <c r="F5" s="11">
        <v>11821.92</v>
      </c>
      <c r="G5" s="11">
        <v>11821.92</v>
      </c>
      <c r="H5" s="11">
        <v>11821.92</v>
      </c>
      <c r="I5" s="61">
        <v>11821.92</v>
      </c>
      <c r="J5" s="61">
        <v>11821.92</v>
      </c>
      <c r="K5" s="61">
        <v>11821.92</v>
      </c>
      <c r="L5" s="61">
        <v>11821.92</v>
      </c>
      <c r="M5" s="61">
        <v>11821.92</v>
      </c>
      <c r="N5" s="61">
        <f t="shared" ref="N5:N23" si="1">SUM(B5:M5)</f>
        <v>141863.03</v>
      </c>
    </row>
    <row r="6" spans="1:25" ht="24.95" customHeight="1">
      <c r="A6" s="8" t="s">
        <v>36</v>
      </c>
      <c r="B6" s="61">
        <v>14614.81</v>
      </c>
      <c r="C6" s="11">
        <v>14600.69</v>
      </c>
      <c r="D6" s="11">
        <v>14607.75</v>
      </c>
      <c r="E6" s="11">
        <v>14607.75</v>
      </c>
      <c r="F6" s="11">
        <v>14607.75</v>
      </c>
      <c r="G6" s="11">
        <v>14607.75</v>
      </c>
      <c r="H6" s="11">
        <v>14607.75</v>
      </c>
      <c r="I6" s="11">
        <v>14607.75</v>
      </c>
      <c r="J6" s="61">
        <v>14607.75</v>
      </c>
      <c r="K6" s="61">
        <v>14607.75</v>
      </c>
      <c r="L6" s="11">
        <v>14607.75</v>
      </c>
      <c r="M6" s="11">
        <v>14607.75</v>
      </c>
      <c r="N6" s="61">
        <f>SUM(B6:M6)</f>
        <v>175293</v>
      </c>
    </row>
    <row r="7" spans="1:25" ht="24.95" customHeight="1">
      <c r="A7" s="8" t="s">
        <v>76</v>
      </c>
      <c r="B7" s="61"/>
      <c r="C7" s="11"/>
      <c r="D7" s="11"/>
      <c r="E7" s="11"/>
      <c r="F7" s="11"/>
      <c r="G7" s="11"/>
      <c r="H7" s="11"/>
      <c r="I7" s="11"/>
      <c r="J7" s="61"/>
      <c r="K7" s="61"/>
      <c r="L7" s="11"/>
      <c r="M7" s="11"/>
      <c r="N7" s="61"/>
    </row>
    <row r="8" spans="1:25" ht="15.95" customHeight="1">
      <c r="A8" s="8" t="s">
        <v>33</v>
      </c>
      <c r="B8" s="61">
        <v>708.9</v>
      </c>
      <c r="C8" s="11"/>
      <c r="D8" s="11">
        <v>3836.6</v>
      </c>
      <c r="E8" s="11"/>
      <c r="F8" s="11"/>
      <c r="G8" s="11"/>
      <c r="H8" s="11"/>
      <c r="I8" s="11"/>
      <c r="J8" s="61"/>
      <c r="K8" s="61"/>
      <c r="L8" s="11"/>
      <c r="M8" s="11"/>
      <c r="N8" s="61">
        <f>SUM(B8:M8)</f>
        <v>4545.5</v>
      </c>
    </row>
    <row r="9" spans="1:25" ht="25.5" customHeight="1">
      <c r="A9" s="10" t="s">
        <v>18</v>
      </c>
      <c r="B9" s="60">
        <f>B10+B11+B12+B13</f>
        <v>14275.199999999999</v>
      </c>
      <c r="C9" s="60">
        <f>C10+C11+C12+C13</f>
        <v>7714.25</v>
      </c>
      <c r="D9" s="60">
        <f t="shared" ref="D9:M9" si="2">D10+D11+D12+D13</f>
        <v>8023.41</v>
      </c>
      <c r="E9" s="60">
        <f t="shared" si="2"/>
        <v>6540.2800000000007</v>
      </c>
      <c r="F9" s="60">
        <f t="shared" si="2"/>
        <v>5038.34</v>
      </c>
      <c r="G9" s="60">
        <f t="shared" si="2"/>
        <v>7164.45</v>
      </c>
      <c r="H9" s="60">
        <f t="shared" si="2"/>
        <v>14393.94</v>
      </c>
      <c r="I9" s="60">
        <f t="shared" si="2"/>
        <v>5693.75</v>
      </c>
      <c r="J9" s="60">
        <f t="shared" si="2"/>
        <v>13936.19</v>
      </c>
      <c r="K9" s="60">
        <f t="shared" si="2"/>
        <v>13383.630000000001</v>
      </c>
      <c r="L9" s="60">
        <f t="shared" si="2"/>
        <v>7728.99</v>
      </c>
      <c r="M9" s="60">
        <f>M10+M11+M12+M13</f>
        <v>26598.1</v>
      </c>
      <c r="N9" s="60">
        <f t="shared" si="1"/>
        <v>130490.53</v>
      </c>
    </row>
    <row r="10" spans="1:25" ht="15" customHeight="1">
      <c r="A10" s="8" t="s">
        <v>59</v>
      </c>
      <c r="B10" s="61">
        <v>1223.92</v>
      </c>
      <c r="C10" s="11">
        <v>1509.42</v>
      </c>
      <c r="D10" s="11">
        <v>1523.92</v>
      </c>
      <c r="E10" s="11">
        <v>1673.92</v>
      </c>
      <c r="F10" s="11">
        <v>1223.92</v>
      </c>
      <c r="G10" s="11">
        <v>1223.92</v>
      </c>
      <c r="H10" s="11">
        <v>1823.92</v>
      </c>
      <c r="I10" s="11">
        <v>2423.92</v>
      </c>
      <c r="J10" s="61">
        <v>6874.92</v>
      </c>
      <c r="K10" s="61">
        <v>2279.92</v>
      </c>
      <c r="L10" s="11">
        <v>3103.92</v>
      </c>
      <c r="M10" s="11">
        <v>10497.92</v>
      </c>
      <c r="N10" s="60">
        <f t="shared" ref="N10:N15" si="3">SUM(B10:M10)</f>
        <v>35383.539999999994</v>
      </c>
    </row>
    <row r="11" spans="1:25" ht="15" customHeight="1">
      <c r="A11" s="8" t="s">
        <v>60</v>
      </c>
      <c r="B11" s="62">
        <v>8279.5</v>
      </c>
      <c r="C11" s="11">
        <v>3426</v>
      </c>
      <c r="D11" s="11">
        <v>2141.25</v>
      </c>
      <c r="E11" s="11">
        <v>900</v>
      </c>
      <c r="F11" s="11"/>
      <c r="G11" s="11">
        <v>4753</v>
      </c>
      <c r="H11" s="11"/>
      <c r="I11" s="11"/>
      <c r="J11" s="61">
        <v>185</v>
      </c>
      <c r="K11" s="61">
        <v>3976</v>
      </c>
      <c r="L11" s="11">
        <v>2250</v>
      </c>
      <c r="M11" s="11">
        <v>4950</v>
      </c>
      <c r="N11" s="60">
        <f t="shared" si="3"/>
        <v>30860.75</v>
      </c>
    </row>
    <row r="12" spans="1:25" ht="15" customHeight="1">
      <c r="A12" s="63" t="s">
        <v>30</v>
      </c>
      <c r="B12" s="62">
        <v>2990.48</v>
      </c>
      <c r="C12" s="11"/>
      <c r="D12" s="11"/>
      <c r="E12" s="11"/>
      <c r="F12" s="11">
        <v>1439.35</v>
      </c>
      <c r="G12" s="11"/>
      <c r="H12" s="11">
        <v>11976.25</v>
      </c>
      <c r="I12" s="11">
        <v>301</v>
      </c>
      <c r="J12" s="61">
        <v>1520.5</v>
      </c>
      <c r="K12" s="61">
        <v>3957</v>
      </c>
      <c r="L12" s="11"/>
      <c r="M12" s="11">
        <v>9167</v>
      </c>
      <c r="N12" s="60">
        <f t="shared" si="3"/>
        <v>31351.58</v>
      </c>
      <c r="Y12" s="41"/>
    </row>
    <row r="13" spans="1:25" ht="15" customHeight="1">
      <c r="A13" s="8" t="s">
        <v>19</v>
      </c>
      <c r="B13" s="61">
        <v>1781.3</v>
      </c>
      <c r="C13" s="11">
        <v>2778.83</v>
      </c>
      <c r="D13" s="11">
        <v>4358.24</v>
      </c>
      <c r="E13" s="11">
        <v>3966.36</v>
      </c>
      <c r="F13" s="11">
        <v>2375.0700000000002</v>
      </c>
      <c r="G13" s="11">
        <v>1187.53</v>
      </c>
      <c r="H13" s="11">
        <v>593.77</v>
      </c>
      <c r="I13" s="11">
        <v>2968.83</v>
      </c>
      <c r="J13" s="61">
        <v>5355.77</v>
      </c>
      <c r="K13" s="61">
        <v>3170.71</v>
      </c>
      <c r="L13" s="11">
        <v>2375.0700000000002</v>
      </c>
      <c r="M13" s="11">
        <v>1983.18</v>
      </c>
      <c r="N13" s="61">
        <f t="shared" si="3"/>
        <v>32894.659999999996</v>
      </c>
    </row>
    <row r="14" spans="1:25" ht="15" customHeight="1">
      <c r="A14" s="10" t="s">
        <v>20</v>
      </c>
      <c r="B14" s="60">
        <f>B15+B16+B17</f>
        <v>0</v>
      </c>
      <c r="C14" s="60">
        <f>C15+C16+C17</f>
        <v>0</v>
      </c>
      <c r="D14" s="60">
        <f t="shared" ref="D14:M14" si="4">D15+D16+D17</f>
        <v>220602.17</v>
      </c>
      <c r="E14" s="60">
        <f t="shared" si="4"/>
        <v>235273.41</v>
      </c>
      <c r="F14" s="60">
        <f t="shared" si="4"/>
        <v>16700</v>
      </c>
      <c r="G14" s="60">
        <f t="shared" si="4"/>
        <v>0</v>
      </c>
      <c r="H14" s="60">
        <f t="shared" si="4"/>
        <v>88326.53</v>
      </c>
      <c r="I14" s="60">
        <f t="shared" si="4"/>
        <v>59503</v>
      </c>
      <c r="J14" s="60">
        <f t="shared" si="4"/>
        <v>66959.899999999994</v>
      </c>
      <c r="K14" s="60">
        <f t="shared" si="4"/>
        <v>0</v>
      </c>
      <c r="L14" s="60">
        <f t="shared" si="4"/>
        <v>2862</v>
      </c>
      <c r="M14" s="60">
        <f t="shared" si="4"/>
        <v>8777</v>
      </c>
      <c r="N14" s="60">
        <f t="shared" si="3"/>
        <v>699004.01</v>
      </c>
    </row>
    <row r="15" spans="1:25" ht="24.95" customHeight="1">
      <c r="A15" s="8" t="s">
        <v>21</v>
      </c>
      <c r="B15" s="61"/>
      <c r="C15" s="11"/>
      <c r="D15" s="11">
        <v>220602.17</v>
      </c>
      <c r="E15" s="11">
        <v>235273.41</v>
      </c>
      <c r="F15" s="11"/>
      <c r="G15" s="11"/>
      <c r="H15" s="11"/>
      <c r="I15" s="11"/>
      <c r="J15" s="61">
        <v>5162.2</v>
      </c>
      <c r="K15" s="61"/>
      <c r="L15" s="11"/>
      <c r="M15" s="11">
        <v>8777</v>
      </c>
      <c r="N15" s="61">
        <f t="shared" si="3"/>
        <v>469814.78</v>
      </c>
    </row>
    <row r="16" spans="1:25" ht="24.95" customHeight="1">
      <c r="A16" s="8" t="s">
        <v>22</v>
      </c>
      <c r="B16" s="61"/>
      <c r="C16" s="11"/>
      <c r="D16" s="11"/>
      <c r="E16" s="11"/>
      <c r="F16" s="11">
        <v>16700</v>
      </c>
      <c r="G16" s="11"/>
      <c r="H16" s="11">
        <v>54091</v>
      </c>
      <c r="I16" s="11">
        <v>59503</v>
      </c>
      <c r="J16" s="61">
        <v>56507</v>
      </c>
      <c r="K16" s="61"/>
      <c r="L16" s="11">
        <v>2862</v>
      </c>
      <c r="M16" s="11"/>
      <c r="N16" s="61">
        <f t="shared" si="1"/>
        <v>189663</v>
      </c>
    </row>
    <row r="17" spans="1:14" ht="15" customHeight="1">
      <c r="A17" s="63" t="s">
        <v>31</v>
      </c>
      <c r="B17" s="61"/>
      <c r="C17" s="11"/>
      <c r="D17" s="11"/>
      <c r="E17" s="11"/>
      <c r="F17" s="11"/>
      <c r="G17" s="11"/>
      <c r="H17" s="11">
        <v>34235.53</v>
      </c>
      <c r="I17" s="11"/>
      <c r="J17" s="61">
        <v>5290.7</v>
      </c>
      <c r="K17" s="61"/>
      <c r="L17" s="11"/>
      <c r="M17" s="11"/>
      <c r="N17" s="61">
        <f t="shared" si="1"/>
        <v>39526.229999999996</v>
      </c>
    </row>
    <row r="18" spans="1:14" ht="24.95" customHeight="1">
      <c r="A18" s="64" t="s">
        <v>51</v>
      </c>
      <c r="B18" s="61"/>
      <c r="C18" s="11"/>
      <c r="D18" s="11"/>
      <c r="E18" s="11">
        <v>4078.73</v>
      </c>
      <c r="F18" s="11">
        <v>4305.32</v>
      </c>
      <c r="G18" s="11">
        <v>6121.81</v>
      </c>
      <c r="H18" s="11">
        <v>6077.01</v>
      </c>
      <c r="I18" s="11">
        <v>4758.5200000000004</v>
      </c>
      <c r="J18" s="61">
        <v>2719.15</v>
      </c>
      <c r="K18" s="61">
        <v>4985.1099999999997</v>
      </c>
      <c r="L18" s="11"/>
      <c r="M18" s="11"/>
      <c r="N18" s="61">
        <f>SUM(B18:M18)</f>
        <v>33045.65</v>
      </c>
    </row>
    <row r="19" spans="1:14" ht="15" customHeight="1">
      <c r="A19" s="10" t="s">
        <v>53</v>
      </c>
      <c r="B19" s="60">
        <f>B20+B21+B22</f>
        <v>6747.36</v>
      </c>
      <c r="C19" s="60">
        <f>C20+C21+C22</f>
        <v>5200.8</v>
      </c>
      <c r="D19" s="60">
        <f t="shared" ref="D19:M19" si="5">D20+D21+D22</f>
        <v>-6371.4</v>
      </c>
      <c r="E19" s="60">
        <f t="shared" si="5"/>
        <v>4772.1000000000004</v>
      </c>
      <c r="F19" s="60">
        <f t="shared" si="5"/>
        <v>2762.76</v>
      </c>
      <c r="G19" s="60">
        <f t="shared" si="5"/>
        <v>2944.56</v>
      </c>
      <c r="H19" s="60">
        <f>H20+H21+H22</f>
        <v>233.10999999999967</v>
      </c>
      <c r="I19" s="60">
        <f t="shared" si="5"/>
        <v>-4544.3500000000004</v>
      </c>
      <c r="J19" s="60">
        <f t="shared" si="5"/>
        <v>12779</v>
      </c>
      <c r="K19" s="60">
        <f t="shared" si="5"/>
        <v>7556.9500000000007</v>
      </c>
      <c r="L19" s="60">
        <f t="shared" si="5"/>
        <v>3262.9199999999996</v>
      </c>
      <c r="M19" s="60">
        <f t="shared" si="5"/>
        <v>-3637.76</v>
      </c>
      <c r="N19" s="60">
        <f>SUM(B19:M19)</f>
        <v>31706.050000000003</v>
      </c>
    </row>
    <row r="20" spans="1:14" ht="15" customHeight="1">
      <c r="A20" s="8" t="s">
        <v>54</v>
      </c>
      <c r="B20" s="61">
        <v>1950</v>
      </c>
      <c r="C20" s="11">
        <v>1440</v>
      </c>
      <c r="D20" s="11">
        <v>1815</v>
      </c>
      <c r="E20" s="11">
        <v>142.5</v>
      </c>
      <c r="F20" s="11">
        <v>-105</v>
      </c>
      <c r="G20" s="11">
        <v>1890</v>
      </c>
      <c r="H20" s="11">
        <v>2326.4499999999998</v>
      </c>
      <c r="I20" s="11">
        <v>187</v>
      </c>
      <c r="J20" s="61">
        <v>1193.5</v>
      </c>
      <c r="K20" s="61">
        <v>-1968.5</v>
      </c>
      <c r="L20" s="11">
        <v>945.5</v>
      </c>
      <c r="M20" s="11">
        <v>2402.5</v>
      </c>
      <c r="N20" s="61">
        <f>SUM(B20:M20)</f>
        <v>12218.95</v>
      </c>
    </row>
    <row r="21" spans="1:14" ht="15" customHeight="1">
      <c r="A21" s="8" t="s">
        <v>55</v>
      </c>
      <c r="B21" s="61">
        <v>1874.16</v>
      </c>
      <c r="C21" s="11">
        <v>0</v>
      </c>
      <c r="D21" s="11">
        <v>0</v>
      </c>
      <c r="E21" s="11"/>
      <c r="F21" s="11">
        <v>887.76</v>
      </c>
      <c r="G21" s="11">
        <v>394.56</v>
      </c>
      <c r="H21" s="11"/>
      <c r="I21" s="11"/>
      <c r="J21" s="61">
        <v>4231.2</v>
      </c>
      <c r="K21" s="61">
        <v>0</v>
      </c>
      <c r="L21" s="11">
        <v>3818.4</v>
      </c>
      <c r="M21" s="11">
        <v>-11145.6</v>
      </c>
      <c r="N21" s="61">
        <f>SUM(B21:M21)</f>
        <v>60.479999999999563</v>
      </c>
    </row>
    <row r="22" spans="1:14" ht="15" customHeight="1">
      <c r="A22" s="63" t="s">
        <v>56</v>
      </c>
      <c r="B22" s="61">
        <v>2923.2</v>
      </c>
      <c r="C22" s="11">
        <v>3760.8</v>
      </c>
      <c r="D22" s="11">
        <v>-8186.4</v>
      </c>
      <c r="E22" s="11">
        <v>4629.6000000000004</v>
      </c>
      <c r="F22" s="11">
        <v>1980</v>
      </c>
      <c r="G22" s="11">
        <v>660</v>
      </c>
      <c r="H22" s="11">
        <v>-2093.34</v>
      </c>
      <c r="I22" s="11">
        <v>-4731.3500000000004</v>
      </c>
      <c r="J22" s="61">
        <v>7354.3</v>
      </c>
      <c r="K22" s="61">
        <v>9525.4500000000007</v>
      </c>
      <c r="L22" s="11">
        <v>-1500.98</v>
      </c>
      <c r="M22" s="11">
        <v>5105.34</v>
      </c>
      <c r="N22" s="61">
        <f>SUM(B22:M22)</f>
        <v>19426.620000000003</v>
      </c>
    </row>
    <row r="23" spans="1:14" ht="27" customHeight="1">
      <c r="A23" s="10" t="s">
        <v>58</v>
      </c>
      <c r="B23" s="60">
        <v>17520.2</v>
      </c>
      <c r="C23" s="60">
        <v>17520.2</v>
      </c>
      <c r="D23" s="60">
        <v>17520.2</v>
      </c>
      <c r="E23" s="60">
        <v>17520.2</v>
      </c>
      <c r="F23" s="60">
        <v>17520.2</v>
      </c>
      <c r="G23" s="60">
        <v>17520.2</v>
      </c>
      <c r="H23" s="14">
        <v>17520.2</v>
      </c>
      <c r="I23" s="14">
        <v>17520.2</v>
      </c>
      <c r="J23" s="60">
        <v>17520.2</v>
      </c>
      <c r="K23" s="60">
        <v>17520.2</v>
      </c>
      <c r="L23" s="14">
        <v>17520.2</v>
      </c>
      <c r="M23" s="14">
        <v>17520.2</v>
      </c>
      <c r="N23" s="60">
        <f t="shared" si="1"/>
        <v>210242.40000000005</v>
      </c>
    </row>
    <row r="24" spans="1:14">
      <c r="A24" s="10" t="s">
        <v>23</v>
      </c>
      <c r="B24" s="60">
        <f>B4+B9+B14+B18+B23+B19</f>
        <v>65797.83</v>
      </c>
      <c r="C24" s="60">
        <f t="shared" ref="C24:N24" si="6">C4+C9+C14+C18+C23+C19</f>
        <v>56748.41</v>
      </c>
      <c r="D24" s="60">
        <f t="shared" si="6"/>
        <v>270040.64999999997</v>
      </c>
      <c r="E24" s="60">
        <f t="shared" si="6"/>
        <v>294614.38999999996</v>
      </c>
      <c r="F24" s="60">
        <f t="shared" si="6"/>
        <v>72756.289999999994</v>
      </c>
      <c r="G24" s="60">
        <f t="shared" si="6"/>
        <v>60180.689999999988</v>
      </c>
      <c r="H24" s="60">
        <f t="shared" si="6"/>
        <v>152980.46</v>
      </c>
      <c r="I24" s="60">
        <f t="shared" si="6"/>
        <v>109360.79</v>
      </c>
      <c r="J24" s="60">
        <f t="shared" si="6"/>
        <v>140344.10999999999</v>
      </c>
      <c r="K24" s="60">
        <f t="shared" si="6"/>
        <v>69875.56</v>
      </c>
      <c r="L24" s="60">
        <f t="shared" si="6"/>
        <v>57803.78</v>
      </c>
      <c r="M24" s="60">
        <f t="shared" si="6"/>
        <v>75687.210000000006</v>
      </c>
      <c r="N24" s="60">
        <f t="shared" si="6"/>
        <v>1426190.1700000002</v>
      </c>
    </row>
    <row r="25" spans="1:14" ht="15" customHeight="1">
      <c r="A25" s="78" t="s">
        <v>65</v>
      </c>
      <c r="B25" s="78"/>
      <c r="C25" s="78"/>
      <c r="D25" s="57"/>
      <c r="E25" s="57"/>
      <c r="F25" s="57"/>
      <c r="G25" s="57"/>
      <c r="H25" s="57"/>
      <c r="I25" s="57"/>
      <c r="J25" s="57"/>
      <c r="K25" s="57"/>
      <c r="L25" s="79" t="s">
        <v>29</v>
      </c>
      <c r="M25" s="79"/>
      <c r="N25" s="79"/>
    </row>
    <row r="26" spans="1:14">
      <c r="A26" s="78" t="s">
        <v>27</v>
      </c>
      <c r="B26" s="78"/>
      <c r="C26" s="78"/>
      <c r="D26" s="57"/>
      <c r="E26" s="57"/>
      <c r="F26" s="57"/>
      <c r="G26" s="57"/>
      <c r="H26" s="57"/>
      <c r="I26" s="57"/>
      <c r="J26" s="57"/>
      <c r="K26" s="57"/>
      <c r="L26" s="79" t="s">
        <v>34</v>
      </c>
      <c r="M26" s="79"/>
      <c r="N26" s="79"/>
    </row>
    <row r="27" spans="1:14">
      <c r="A27" s="28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6"/>
    </row>
    <row r="28" spans="1:14">
      <c r="A28" s="28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6"/>
    </row>
    <row r="29" spans="1:14">
      <c r="A29" s="28"/>
      <c r="B29" s="26"/>
      <c r="C29" s="27"/>
      <c r="D29" s="27"/>
      <c r="E29" s="27" t="s">
        <v>35</v>
      </c>
      <c r="F29" s="27"/>
      <c r="G29" s="27"/>
      <c r="H29" s="27"/>
      <c r="I29" s="27"/>
      <c r="J29" s="27"/>
      <c r="K29" s="27"/>
      <c r="L29" s="27"/>
      <c r="M29" s="27"/>
      <c r="N29" s="26"/>
    </row>
    <row r="30" spans="1:14">
      <c r="A30" s="28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6"/>
    </row>
    <row r="32" spans="1:14" ht="21">
      <c r="C32" s="41"/>
    </row>
    <row r="33" spans="3:3" ht="21">
      <c r="C33" s="41"/>
    </row>
    <row r="34" spans="3:3" ht="21">
      <c r="C34" s="41"/>
    </row>
    <row r="35" spans="3:3" ht="21">
      <c r="C35" s="41"/>
    </row>
  </sheetData>
  <mergeCells count="5">
    <mergeCell ref="A1:N1"/>
    <mergeCell ref="A25:C25"/>
    <mergeCell ref="A26:C26"/>
    <mergeCell ref="L25:N25"/>
    <mergeCell ref="L26:N2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C17" sqref="C17"/>
    </sheetView>
  </sheetViews>
  <sheetFormatPr defaultRowHeight="15"/>
  <cols>
    <col min="1" max="1" width="5.28515625" customWidth="1"/>
    <col min="2" max="2" width="6" customWidth="1"/>
    <col min="3" max="3" width="42.5703125" customWidth="1"/>
    <col min="4" max="4" width="11" customWidth="1"/>
    <col min="5" max="5" width="19.7109375" customWidth="1"/>
    <col min="6" max="6" width="9.140625" customWidth="1"/>
  </cols>
  <sheetData>
    <row r="1" spans="1:5">
      <c r="B1" s="5" t="s">
        <v>52</v>
      </c>
      <c r="C1" s="5"/>
    </row>
    <row r="2" spans="1:5">
      <c r="C2" t="s">
        <v>49</v>
      </c>
    </row>
    <row r="3" spans="1:5">
      <c r="B3" t="s">
        <v>40</v>
      </c>
    </row>
    <row r="4" spans="1:5">
      <c r="A4" s="32" t="s">
        <v>41</v>
      </c>
      <c r="B4" s="39" t="s">
        <v>41</v>
      </c>
      <c r="C4" s="37"/>
      <c r="D4" s="34" t="s">
        <v>42</v>
      </c>
      <c r="E4" s="32" t="s">
        <v>43</v>
      </c>
    </row>
    <row r="5" spans="1:5">
      <c r="A5" s="33" t="s">
        <v>44</v>
      </c>
      <c r="B5" s="38" t="s">
        <v>45</v>
      </c>
      <c r="C5" s="38" t="s">
        <v>46</v>
      </c>
      <c r="D5" s="35" t="s">
        <v>47</v>
      </c>
      <c r="E5" s="33" t="s">
        <v>48</v>
      </c>
    </row>
    <row r="6" spans="1:5">
      <c r="A6" s="33">
        <v>1</v>
      </c>
      <c r="B6" s="33"/>
      <c r="C6" s="36"/>
      <c r="D6" s="31"/>
      <c r="E6" s="33"/>
    </row>
    <row r="7" spans="1:5">
      <c r="A7" s="29">
        <v>2</v>
      </c>
      <c r="B7" s="29"/>
      <c r="C7" s="16"/>
      <c r="D7" s="30"/>
      <c r="E7" s="29"/>
    </row>
    <row r="8" spans="1:5">
      <c r="A8" s="29">
        <v>3</v>
      </c>
      <c r="B8" s="29"/>
      <c r="C8" s="16"/>
      <c r="D8" s="30"/>
      <c r="E8" s="29"/>
    </row>
    <row r="9" spans="1:5">
      <c r="A9" s="29">
        <v>4</v>
      </c>
      <c r="B9" s="29"/>
      <c r="C9" s="16"/>
      <c r="D9" s="30"/>
      <c r="E9" s="29"/>
    </row>
    <row r="10" spans="1:5">
      <c r="A10" s="29">
        <v>5</v>
      </c>
      <c r="B10" s="29"/>
      <c r="C10" s="16"/>
      <c r="D10" s="30"/>
      <c r="E10" s="29"/>
    </row>
    <row r="11" spans="1:5">
      <c r="A11" s="29">
        <v>6</v>
      </c>
      <c r="B11" s="29"/>
      <c r="C11" s="16"/>
      <c r="D11" s="30"/>
      <c r="E11" s="29"/>
    </row>
    <row r="12" spans="1:5">
      <c r="A12" s="29">
        <v>7</v>
      </c>
      <c r="B12" s="29"/>
      <c r="C12" s="16"/>
      <c r="D12" s="30"/>
      <c r="E12" s="29"/>
    </row>
    <row r="13" spans="1:5">
      <c r="A13" s="29">
        <v>8</v>
      </c>
      <c r="B13" s="29"/>
      <c r="C13" s="16"/>
      <c r="D13" s="30"/>
      <c r="E13" s="29"/>
    </row>
    <row r="14" spans="1:5">
      <c r="A14" s="29">
        <v>9</v>
      </c>
      <c r="B14" s="29"/>
      <c r="C14" s="16"/>
      <c r="D14" s="30"/>
      <c r="E14" s="29"/>
    </row>
    <row r="15" spans="1:5">
      <c r="A15" s="29">
        <v>10</v>
      </c>
      <c r="B15" s="29"/>
      <c r="C15" s="16"/>
      <c r="D15" s="30"/>
      <c r="E15" s="29"/>
    </row>
    <row r="16" spans="1:5">
      <c r="A16" s="29">
        <v>11</v>
      </c>
      <c r="B16" s="29"/>
      <c r="C16" s="16"/>
      <c r="D16" s="30"/>
      <c r="E16" s="29"/>
    </row>
    <row r="17" spans="1:5">
      <c r="A17" s="29">
        <v>12</v>
      </c>
      <c r="B17" s="29"/>
      <c r="C17" s="16"/>
      <c r="D17" s="30"/>
      <c r="E17" s="29"/>
    </row>
    <row r="18" spans="1:5">
      <c r="A18" s="29">
        <v>13</v>
      </c>
      <c r="B18" s="29"/>
      <c r="C18" s="16"/>
      <c r="D18" s="30"/>
      <c r="E18" s="29"/>
    </row>
    <row r="19" spans="1:5">
      <c r="A19" s="29">
        <v>14</v>
      </c>
      <c r="B19" s="29"/>
      <c r="C19" s="16"/>
      <c r="D19" s="30"/>
      <c r="E19" s="29"/>
    </row>
    <row r="20" spans="1:5">
      <c r="A20" s="29">
        <v>15</v>
      </c>
      <c r="B20" s="29"/>
      <c r="C20" s="16"/>
      <c r="D20" s="30"/>
      <c r="E20" s="29"/>
    </row>
    <row r="21" spans="1:5">
      <c r="A21" s="29">
        <v>16</v>
      </c>
      <c r="B21" s="29"/>
      <c r="C21" s="16"/>
      <c r="D21" s="30"/>
      <c r="E21" s="29"/>
    </row>
    <row r="22" spans="1:5">
      <c r="A22" s="29">
        <v>17</v>
      </c>
      <c r="B22" s="29"/>
      <c r="C22" s="16"/>
      <c r="D22" s="30"/>
      <c r="E22" s="29"/>
    </row>
    <row r="23" spans="1:5">
      <c r="A23" s="29">
        <v>18</v>
      </c>
      <c r="B23" s="29"/>
      <c r="C23" s="16"/>
      <c r="D23" s="30"/>
      <c r="E23" s="29"/>
    </row>
    <row r="24" spans="1:5">
      <c r="A24" s="29"/>
      <c r="B24" s="29"/>
      <c r="C24" s="16"/>
      <c r="D24" s="30"/>
      <c r="E24" s="29"/>
    </row>
    <row r="25" spans="1:5">
      <c r="A25" s="29"/>
      <c r="B25" s="29"/>
      <c r="C25" s="16"/>
      <c r="D25" s="30"/>
      <c r="E25" s="29"/>
    </row>
    <row r="26" spans="1:5">
      <c r="A26" s="29"/>
      <c r="B26" s="29"/>
      <c r="C26" s="16"/>
      <c r="D26" s="30"/>
      <c r="E26" s="29"/>
    </row>
    <row r="27" spans="1:5">
      <c r="A27" s="29"/>
      <c r="B27" s="29"/>
      <c r="C27" s="16"/>
      <c r="D27" s="30"/>
      <c r="E27" s="29"/>
    </row>
    <row r="28" spans="1:5">
      <c r="A28" s="29"/>
      <c r="B28" s="29"/>
      <c r="C28" s="16"/>
      <c r="D28" s="30"/>
      <c r="E28" s="29"/>
    </row>
    <row r="29" spans="1:5">
      <c r="A29" s="29"/>
      <c r="B29" s="29"/>
      <c r="C29" s="16"/>
      <c r="D29" s="30"/>
      <c r="E29" s="29"/>
    </row>
    <row r="30" spans="1:5">
      <c r="A30" s="16"/>
      <c r="B30" s="16"/>
      <c r="C30" s="16"/>
      <c r="D30" s="16"/>
      <c r="E30" s="16"/>
    </row>
    <row r="31" spans="1:5">
      <c r="A31" s="16"/>
      <c r="B31" s="16"/>
      <c r="C31" s="16"/>
      <c r="D31" s="16"/>
      <c r="E31" s="16"/>
    </row>
    <row r="32" spans="1:5">
      <c r="A32" s="16"/>
      <c r="B32" s="16"/>
      <c r="C32" s="16"/>
      <c r="D32" s="16"/>
      <c r="E32" s="16"/>
    </row>
    <row r="33" spans="1:5">
      <c r="A33" s="16"/>
      <c r="B33" s="16"/>
      <c r="C33" s="16"/>
      <c r="D33" s="16"/>
      <c r="E33" s="16"/>
    </row>
    <row r="34" spans="1:5">
      <c r="A34" s="16"/>
      <c r="B34" s="16"/>
      <c r="C34" s="16"/>
      <c r="D34" s="16"/>
      <c r="E34" s="16"/>
    </row>
    <row r="35" spans="1:5">
      <c r="A35" s="16"/>
      <c r="B35" s="16"/>
      <c r="C35" s="16"/>
      <c r="D35" s="16"/>
      <c r="E35" s="16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B21" sqref="B21"/>
    </sheetView>
  </sheetViews>
  <sheetFormatPr defaultRowHeight="15"/>
  <cols>
    <col min="1" max="1" width="4.85546875" customWidth="1"/>
    <col min="2" max="2" width="54.85546875" customWidth="1"/>
    <col min="4" max="4" width="10.42578125" customWidth="1"/>
  </cols>
  <sheetData>
    <row r="1" spans="1:4" ht="15.75">
      <c r="A1" s="1"/>
      <c r="B1" s="75" t="s">
        <v>64</v>
      </c>
      <c r="C1" s="75"/>
      <c r="D1" s="75"/>
    </row>
    <row r="2" spans="1:4" ht="15.75">
      <c r="A2" s="1"/>
      <c r="B2" s="3" t="s">
        <v>4</v>
      </c>
      <c r="C2" s="1"/>
      <c r="D2" s="1"/>
    </row>
    <row r="3" spans="1:4" ht="15.75">
      <c r="A3" s="4"/>
      <c r="B3" s="76" t="s">
        <v>50</v>
      </c>
      <c r="C3" s="76"/>
      <c r="D3" s="76"/>
    </row>
    <row r="4" spans="1:4" ht="26.25">
      <c r="A4" s="8"/>
      <c r="B4" s="9" t="s">
        <v>0</v>
      </c>
      <c r="C4" s="9" t="s">
        <v>1</v>
      </c>
      <c r="D4" s="8" t="s">
        <v>26</v>
      </c>
    </row>
    <row r="5" spans="1:4" ht="12.75" customHeight="1">
      <c r="A5" s="42"/>
      <c r="B5" s="44" t="s">
        <v>7</v>
      </c>
      <c r="C5" s="42"/>
      <c r="D5" s="42"/>
    </row>
    <row r="6" spans="1:4" ht="12.75" customHeight="1">
      <c r="A6" s="42">
        <v>1</v>
      </c>
      <c r="B6" s="42" t="s">
        <v>82</v>
      </c>
      <c r="C6" s="42">
        <v>4078.73</v>
      </c>
      <c r="D6" s="44"/>
    </row>
    <row r="7" spans="1:4" ht="12.75" customHeight="1">
      <c r="A7" s="42"/>
      <c r="B7" s="44" t="s">
        <v>78</v>
      </c>
      <c r="C7" s="44">
        <v>4078.73</v>
      </c>
      <c r="D7" s="44">
        <v>4078.73</v>
      </c>
    </row>
    <row r="8" spans="1:4" ht="12.75" customHeight="1">
      <c r="A8" s="48"/>
      <c r="B8" s="42" t="s">
        <v>8</v>
      </c>
      <c r="C8" s="46"/>
      <c r="D8" s="48"/>
    </row>
    <row r="9" spans="1:4">
      <c r="A9" s="46">
        <v>1</v>
      </c>
      <c r="B9" s="46" t="s">
        <v>82</v>
      </c>
      <c r="C9" s="46">
        <v>4305.32</v>
      </c>
      <c r="D9" s="48"/>
    </row>
    <row r="10" spans="1:4">
      <c r="A10" s="46"/>
      <c r="B10" s="44" t="s">
        <v>85</v>
      </c>
      <c r="C10" s="48">
        <v>4305.32</v>
      </c>
      <c r="D10" s="68">
        <v>8384.0499999999993</v>
      </c>
    </row>
    <row r="11" spans="1:4">
      <c r="A11" s="46"/>
      <c r="B11" s="48" t="s">
        <v>9</v>
      </c>
      <c r="C11" s="46"/>
      <c r="D11" s="46"/>
    </row>
    <row r="12" spans="1:4">
      <c r="A12" s="46">
        <v>1</v>
      </c>
      <c r="B12" s="46" t="s">
        <v>82</v>
      </c>
      <c r="C12" s="46">
        <v>5211.71</v>
      </c>
      <c r="D12" s="48"/>
    </row>
    <row r="13" spans="1:4">
      <c r="A13" s="46">
        <v>2</v>
      </c>
      <c r="B13" s="49" t="s">
        <v>93</v>
      </c>
      <c r="C13" s="46">
        <v>910.1</v>
      </c>
      <c r="D13" s="48"/>
    </row>
    <row r="14" spans="1:4">
      <c r="A14" s="46"/>
      <c r="B14" s="66" t="s">
        <v>92</v>
      </c>
      <c r="C14" s="48">
        <f>SUM(C12:C13)</f>
        <v>6121.81</v>
      </c>
      <c r="D14" s="68">
        <v>14505.86</v>
      </c>
    </row>
    <row r="15" spans="1:4">
      <c r="A15" s="46"/>
      <c r="B15" s="50" t="s">
        <v>10</v>
      </c>
      <c r="C15" s="46"/>
      <c r="D15" s="46"/>
    </row>
    <row r="16" spans="1:4">
      <c r="A16" s="46">
        <v>1</v>
      </c>
      <c r="B16" s="49" t="s">
        <v>82</v>
      </c>
      <c r="C16" s="46">
        <v>4985.1099999999997</v>
      </c>
      <c r="D16" s="68"/>
    </row>
    <row r="17" spans="1:4">
      <c r="A17" s="46">
        <v>2</v>
      </c>
      <c r="B17" s="49" t="s">
        <v>100</v>
      </c>
      <c r="C17" s="46">
        <v>443.3</v>
      </c>
      <c r="D17" s="48"/>
    </row>
    <row r="18" spans="1:4">
      <c r="A18" s="46">
        <v>3</v>
      </c>
      <c r="B18" s="49" t="s">
        <v>93</v>
      </c>
      <c r="C18" s="46">
        <v>648.6</v>
      </c>
      <c r="D18" s="46"/>
    </row>
    <row r="19" spans="1:4">
      <c r="A19" s="46"/>
      <c r="B19" s="50" t="s">
        <v>95</v>
      </c>
      <c r="C19" s="48">
        <f>SUM(C16:C18)</f>
        <v>6077.01</v>
      </c>
      <c r="D19" s="48">
        <v>20582.87</v>
      </c>
    </row>
    <row r="20" spans="1:4">
      <c r="A20" s="46"/>
      <c r="B20" s="66" t="s">
        <v>11</v>
      </c>
      <c r="C20" s="46"/>
      <c r="D20" s="48"/>
    </row>
    <row r="21" spans="1:4">
      <c r="A21" s="46">
        <v>1</v>
      </c>
      <c r="B21" s="65" t="s">
        <v>82</v>
      </c>
      <c r="C21" s="48">
        <v>4758.5200000000004</v>
      </c>
      <c r="D21" s="48">
        <v>25341.39</v>
      </c>
    </row>
    <row r="22" spans="1:4">
      <c r="A22" s="46"/>
      <c r="B22" s="66" t="s">
        <v>12</v>
      </c>
      <c r="C22" s="46"/>
      <c r="D22" s="46"/>
    </row>
    <row r="23" spans="1:4">
      <c r="A23" s="46">
        <v>1</v>
      </c>
      <c r="B23" s="65" t="s">
        <v>82</v>
      </c>
      <c r="C23" s="48">
        <v>2719.15</v>
      </c>
      <c r="D23" s="48">
        <v>28060.54</v>
      </c>
    </row>
    <row r="24" spans="1:4">
      <c r="A24" s="46"/>
      <c r="B24" s="50" t="s">
        <v>13</v>
      </c>
      <c r="C24" s="48"/>
      <c r="D24" s="48"/>
    </row>
    <row r="25" spans="1:4">
      <c r="A25" s="46">
        <v>1</v>
      </c>
      <c r="B25" s="49" t="s">
        <v>82</v>
      </c>
      <c r="C25" s="46">
        <v>4985.1099999999997</v>
      </c>
      <c r="D25" s="48">
        <f>C25+D23</f>
        <v>33045.65</v>
      </c>
    </row>
    <row r="26" spans="1:4">
      <c r="A26" s="46"/>
      <c r="B26" s="66"/>
      <c r="C26" s="46"/>
      <c r="D26" s="46"/>
    </row>
    <row r="27" spans="1:4">
      <c r="A27" s="46"/>
      <c r="B27" s="66"/>
      <c r="C27" s="48"/>
      <c r="D27" s="48"/>
    </row>
    <row r="28" spans="1:4">
      <c r="A28" s="46"/>
      <c r="B28" s="67"/>
      <c r="C28" s="46"/>
      <c r="D28" s="46"/>
    </row>
    <row r="29" spans="1:4">
      <c r="A29" s="46"/>
      <c r="B29" s="48"/>
      <c r="C29" s="46"/>
      <c r="D29" s="46"/>
    </row>
    <row r="30" spans="1:4">
      <c r="A30" s="46"/>
      <c r="B30" s="66"/>
      <c r="C30" s="48"/>
      <c r="D30" s="48"/>
    </row>
    <row r="31" spans="1:4">
      <c r="A31" s="46"/>
      <c r="B31" s="49"/>
      <c r="C31" s="46"/>
      <c r="D31" s="46"/>
    </row>
    <row r="32" spans="1:4">
      <c r="A32" s="46"/>
      <c r="B32" s="66"/>
      <c r="C32" s="46"/>
      <c r="D32" s="46"/>
    </row>
    <row r="33" spans="1:4">
      <c r="A33" s="46"/>
      <c r="B33" s="46"/>
      <c r="C33" s="48"/>
      <c r="D33" s="48"/>
    </row>
    <row r="34" spans="1:4">
      <c r="A34" s="46"/>
      <c r="B34" s="47"/>
      <c r="C34" s="46"/>
      <c r="D34" s="46"/>
    </row>
    <row r="35" spans="1:4">
      <c r="A35" s="54"/>
      <c r="B35" s="54"/>
      <c r="C35" s="54"/>
      <c r="D35" s="5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эл.оборуд</vt:lpstr>
      <vt:lpstr>ТО конструкт.эл</vt:lpstr>
      <vt:lpstr>ТР конструкт.эл.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2021-01-28T03:43:44Z</cp:lastPrinted>
  <dcterms:created xsi:type="dcterms:W3CDTF">2011-07-25T05:21:17Z</dcterms:created>
  <dcterms:modified xsi:type="dcterms:W3CDTF">2021-02-08T06:27:12Z</dcterms:modified>
</cp:coreProperties>
</file>