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3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олн.работы" sheetId="9" r:id="rId9"/>
  </sheets>
  <calcPr calcId="145621"/>
</workbook>
</file>

<file path=xl/calcChain.xml><?xml version="1.0" encoding="utf-8"?>
<calcChain xmlns="http://schemas.openxmlformats.org/spreadsheetml/2006/main">
  <c r="D65" i="1" l="1"/>
  <c r="D59" i="1"/>
  <c r="D42" i="6" l="1"/>
  <c r="C42" i="6"/>
  <c r="D53" i="2"/>
  <c r="C65" i="1"/>
  <c r="C15" i="4"/>
  <c r="D15" i="4" s="1"/>
  <c r="C36" i="6"/>
  <c r="C51" i="2"/>
  <c r="C59" i="1"/>
  <c r="D25" i="9"/>
  <c r="C20" i="3"/>
  <c r="D20" i="3" s="1"/>
  <c r="D22" i="3" s="1"/>
  <c r="D46" i="2"/>
  <c r="D51" i="2" s="1"/>
  <c r="C54" i="1"/>
  <c r="C28" i="6"/>
  <c r="D28" i="6" s="1"/>
  <c r="D30" i="6" s="1"/>
  <c r="C23" i="9"/>
  <c r="C11" i="4"/>
  <c r="C44" i="2"/>
  <c r="C50" i="1"/>
  <c r="D50" i="1" s="1"/>
  <c r="D54" i="1" s="1"/>
  <c r="N16" i="5"/>
  <c r="C22" i="6"/>
  <c r="D36" i="6" l="1"/>
  <c r="C38" i="2"/>
  <c r="C40" i="1"/>
  <c r="C15" i="9"/>
  <c r="C34" i="2"/>
  <c r="C36" i="1"/>
  <c r="E4" i="5"/>
  <c r="C21" i="2"/>
  <c r="C26" i="1"/>
  <c r="C22" i="1"/>
  <c r="C17" i="2"/>
  <c r="M4" i="5"/>
  <c r="L4" i="5"/>
  <c r="K4" i="5"/>
  <c r="J4" i="5"/>
  <c r="I4" i="5"/>
  <c r="H4" i="5"/>
  <c r="G4" i="5"/>
  <c r="F4" i="5"/>
  <c r="D4" i="5"/>
  <c r="C4" i="5"/>
  <c r="B4" i="5"/>
  <c r="C6" i="6"/>
  <c r="C9" i="6" s="1"/>
  <c r="D9" i="6" s="1"/>
  <c r="D11" i="6" s="1"/>
  <c r="C14" i="1"/>
  <c r="D14" i="1" s="1"/>
  <c r="D22" i="1" s="1"/>
  <c r="D26" i="1" s="1"/>
  <c r="C12" i="2"/>
  <c r="D12" i="2" s="1"/>
  <c r="C7" i="3"/>
  <c r="F14" i="5"/>
  <c r="E14" i="5"/>
  <c r="D14" i="5"/>
  <c r="E19" i="5"/>
  <c r="E9" i="5"/>
  <c r="N13" i="5"/>
  <c r="N12" i="5"/>
  <c r="N11" i="5"/>
  <c r="N10" i="5"/>
  <c r="N8" i="5"/>
  <c r="N6" i="5"/>
  <c r="N5" i="5"/>
  <c r="N22" i="5"/>
  <c r="N21" i="5"/>
  <c r="N20" i="5"/>
  <c r="M19" i="5"/>
  <c r="L19" i="5"/>
  <c r="K19" i="5"/>
  <c r="J19" i="5"/>
  <c r="I19" i="5"/>
  <c r="H19" i="5"/>
  <c r="G19" i="5"/>
  <c r="F19" i="5"/>
  <c r="D19" i="5"/>
  <c r="C19" i="5"/>
  <c r="B19" i="5"/>
  <c r="N18" i="5"/>
  <c r="M14" i="5"/>
  <c r="L14" i="5"/>
  <c r="K14" i="5"/>
  <c r="J14" i="5"/>
  <c r="I14" i="5"/>
  <c r="H14" i="5"/>
  <c r="G14" i="5"/>
  <c r="C14" i="5"/>
  <c r="N17" i="5"/>
  <c r="M9" i="5"/>
  <c r="L9" i="5"/>
  <c r="K9" i="5"/>
  <c r="J9" i="5"/>
  <c r="I9" i="5"/>
  <c r="H9" i="5"/>
  <c r="G9" i="5"/>
  <c r="F9" i="5"/>
  <c r="D9" i="5"/>
  <c r="C9" i="5"/>
  <c r="B14" i="5"/>
  <c r="B9" i="5"/>
  <c r="M24" i="5" l="1"/>
  <c r="D17" i="2"/>
  <c r="D21" i="2" s="1"/>
  <c r="J24" i="5"/>
  <c r="I24" i="5"/>
  <c r="H24" i="5"/>
  <c r="L24" i="5"/>
  <c r="B24" i="5"/>
  <c r="G24" i="5"/>
  <c r="K24" i="5"/>
  <c r="F24" i="5"/>
  <c r="E24" i="5"/>
  <c r="N4" i="5"/>
  <c r="D24" i="5"/>
  <c r="C24" i="5"/>
  <c r="N19" i="5"/>
  <c r="N23" i="5"/>
  <c r="N15" i="5" l="1"/>
  <c r="N14" i="5"/>
  <c r="N9" i="5" l="1"/>
  <c r="N24" i="5" s="1"/>
</calcChain>
</file>

<file path=xl/sharedStrings.xml><?xml version="1.0" encoding="utf-8"?>
<sst xmlns="http://schemas.openxmlformats.org/spreadsheetml/2006/main" count="296" uniqueCount="165">
  <si>
    <t>Советская 1а</t>
  </si>
  <si>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</si>
  <si>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</si>
  <si>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</si>
  <si>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</si>
  <si>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</si>
  <si>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</si>
  <si>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</si>
  <si>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</si>
  <si>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</si>
  <si>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</si>
  <si>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</si>
  <si>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</si>
  <si>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</si>
  <si>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</si>
  <si>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</si>
  <si>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</si>
  <si>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</si>
  <si>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</si>
  <si>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</si>
  <si>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</si>
  <si>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</si>
  <si>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</si>
  <si>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</si>
  <si>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</si>
  <si>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</si>
  <si>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</si>
  <si>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Советская, 1а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</si>
  <si>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</si>
  <si>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</si>
  <si>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</si>
  <si>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</si>
  <si>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</si>
  <si>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</si>
  <si>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</si>
  <si>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</si>
  <si>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</si>
  <si>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</si>
  <si>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</si>
  <si>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</si>
  <si>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</si>
  <si>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</si>
  <si>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</si>
  <si>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</si>
  <si>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</si>
  <si>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</si>
  <si>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</si>
  <si>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Советская,1а</t>
  </si>
  <si>
    <t>3.Техническое обслуживание электрооборудования</t>
  </si>
  <si>
    <t>4.Текущий ремонт конструктивных элементов</t>
  </si>
  <si>
    <t>5.Текущий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</si>
  <si>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</si>
  <si>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</si>
  <si>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</si>
  <si>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ХВС</t>
  </si>
  <si>
    <t>ГВС</t>
  </si>
  <si>
    <t>электроэнергия</t>
  </si>
  <si>
    <t>5.ОДН:</t>
  </si>
  <si>
    <t>7. Расходы по содержанию УК</t>
  </si>
  <si>
    <t>Техобслуживание и снятие показаний общедомового теплосчетчика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</si>
  <si>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</si>
  <si>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</si>
  <si>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</si>
  <si>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</si>
  <si>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Замена окон в подъездах 3,4,5,7,8</t>
  </si>
  <si>
    <t>ИТОГО за январь</t>
  </si>
  <si>
    <t>Очистка козырьков от снега</t>
  </si>
  <si>
    <t>Уборка мусора в подъезде после замены оконных блоков, подъезд № 8</t>
  </si>
  <si>
    <t>Ремонтные работы после установки окон в подъезде №7</t>
  </si>
  <si>
    <t>Ремонтные работы после установки окон в подъезде №8</t>
  </si>
  <si>
    <t>Ремонтные работы после установки окон в подъезде №5</t>
  </si>
  <si>
    <t>тех.обслуживание домофона</t>
  </si>
  <si>
    <t>Замена участка трубопровода кв.110</t>
  </si>
  <si>
    <t>Замена отопительного прибора кв.80</t>
  </si>
  <si>
    <t>Сборка ификсация канализ.стояка в подъезде №3</t>
  </si>
  <si>
    <t>Замена тройника ГВС в подвале</t>
  </si>
  <si>
    <t>Замена участка трубопровода в подвале</t>
  </si>
  <si>
    <t>Осмотр подвала на предмет утечек</t>
  </si>
  <si>
    <t>Прочистка канализации</t>
  </si>
  <si>
    <t>Замена предохранителей в ВРУ подъезд №8</t>
  </si>
  <si>
    <t>Замена трансформаторов тока</t>
  </si>
  <si>
    <t>Отключение,подключение абонента</t>
  </si>
  <si>
    <t xml:space="preserve">ИТОГО за январь </t>
  </si>
  <si>
    <t>Замена вводного кабеля</t>
  </si>
  <si>
    <t>Прочистка и отогрев водосточных труб</t>
  </si>
  <si>
    <t>ИТОГО за февраль</t>
  </si>
  <si>
    <t>Осмотр подвала на предмет утечек и их устранение</t>
  </si>
  <si>
    <t>Очистка канализационного колодца</t>
  </si>
  <si>
    <t>Замена запорной арматуры в подвале</t>
  </si>
  <si>
    <t>Замена стояка отопления в квартире 39</t>
  </si>
  <si>
    <t>Замена стояка отопления в квартире 86</t>
  </si>
  <si>
    <t>ИТОГО за март</t>
  </si>
  <si>
    <t>Очистка водосточных воронок от снега и льда</t>
  </si>
  <si>
    <t>ИТОГО</t>
  </si>
  <si>
    <t>Ремонт светильников ,замена ламп в подъездах 4,6</t>
  </si>
  <si>
    <t>Дезинфекция</t>
  </si>
  <si>
    <t>Отключение системы отопления</t>
  </si>
  <si>
    <t>Итого за апрель</t>
  </si>
  <si>
    <t>Тех.обслуживание домофона</t>
  </si>
  <si>
    <t>Дезинфекция подъезда</t>
  </si>
  <si>
    <t>Частичная замазка и покраска стен и потолков в подъезде</t>
  </si>
  <si>
    <t>Итого за май</t>
  </si>
  <si>
    <t>Ремонт светильников ,замена ламп в подъезде 3</t>
  </si>
  <si>
    <t>Выполнение работ согласно ППР Замена лампы в подъездах</t>
  </si>
  <si>
    <t>Подъезд №3 Ремонт подъезда согласно смете</t>
  </si>
  <si>
    <t>Устранение течи в подвале</t>
  </si>
  <si>
    <t>Итого за июнь</t>
  </si>
  <si>
    <t>Изготовление тех.паспорта</t>
  </si>
  <si>
    <t>Наклейки курение запрещено</t>
  </si>
  <si>
    <t>Наклейки на доски объявления</t>
  </si>
  <si>
    <t>Замена ламп и микросхем Подъезд №5</t>
  </si>
  <si>
    <t>Ремонт подвального освещения</t>
  </si>
  <si>
    <t xml:space="preserve">Покраска контейнеров </t>
  </si>
  <si>
    <t>Скос травы во дворе 8 подъездов</t>
  </si>
  <si>
    <t>Скос травы вдоль дома</t>
  </si>
  <si>
    <t>Промывка системы отопления</t>
  </si>
  <si>
    <t>Итого за июль</t>
  </si>
  <si>
    <t>Запенивание отверстий в подвале</t>
  </si>
  <si>
    <t>Подъезд№1-5 Переключение на резервную линию в ВРУ</t>
  </si>
  <si>
    <t>Подъезд№5 Замена ламп</t>
  </si>
  <si>
    <t>Замена горелого выключателя на автомат</t>
  </si>
  <si>
    <t xml:space="preserve">Замена доводчика </t>
  </si>
  <si>
    <t>Замена стояка ХВС и канализации</t>
  </si>
  <si>
    <t>Ремонт подъезда № 1 согласно смете</t>
  </si>
  <si>
    <t>Ремонт подъезда №8 согласно смете</t>
  </si>
  <si>
    <t>Замена переходника на стояке ГВС Кв№122</t>
  </si>
  <si>
    <t>Запуск системы отопления</t>
  </si>
  <si>
    <t>Устранение течи стояка ГВС. Развоздушка. Кв№58</t>
  </si>
  <si>
    <t>Устранение течи. Развоздушка Кв№49</t>
  </si>
  <si>
    <t>Итого за сентябрь</t>
  </si>
  <si>
    <t>Замена пробки на стояке отопления Кв №30</t>
  </si>
  <si>
    <t>Кв №18 Заделка тех.отверстия</t>
  </si>
  <si>
    <t>Кв№18 Замена стояка канализации</t>
  </si>
  <si>
    <t>Подвал. Замена центрального стояка ГВС</t>
  </si>
  <si>
    <t>Кв№90 Замена стояка отопления</t>
  </si>
  <si>
    <t>Спил деревьев 3шт</t>
  </si>
  <si>
    <t>Подъезд №1 Ремонт светильника. Замена лампы и схемы.</t>
  </si>
  <si>
    <t>Подъезд №5 Замена ламп и схем</t>
  </si>
  <si>
    <t>Подъезд №3 Замена лампочки</t>
  </si>
  <si>
    <t>Подъезд №8 Замена ламп и микросхем</t>
  </si>
  <si>
    <t>Замена вентеля. Запуск системы отопления.</t>
  </si>
  <si>
    <t>Итого за октябрь</t>
  </si>
  <si>
    <t>Замена лампочек и схем. Подъезд №4</t>
  </si>
  <si>
    <t>Ремонт водосточных воронок на крыше. Подъезд №1,5,6</t>
  </si>
  <si>
    <t>Ремонт сливной воронки на крыше. Кв№112</t>
  </si>
  <si>
    <t>Установка хомута на центральную трубу ХВС Подвал</t>
  </si>
  <si>
    <t>Прочистка канализации в подвале</t>
  </si>
  <si>
    <t>Итого за ноябрь</t>
  </si>
  <si>
    <t>Демонтаж жолобов с подъездных козырьков для зимнего хранения</t>
  </si>
  <si>
    <t>Замена доводчика входной двери Подъезд №5</t>
  </si>
  <si>
    <t>Работы ППР. Замена лампочек,схем автомата. Подъезд №1-8</t>
  </si>
  <si>
    <t>Замена ламп освещения подвала</t>
  </si>
  <si>
    <t>Ремонт освещения в подвале</t>
  </si>
  <si>
    <t>Замена лампы Подъезд №1</t>
  </si>
  <si>
    <t>Прочистка,ремонт вентиляционной шахты. Квартира №15</t>
  </si>
  <si>
    <t>Замена стояка отопления Квартира №4</t>
  </si>
  <si>
    <t>Замена стока отопления Квартира №103</t>
  </si>
  <si>
    <t>Замена хомута на стояке отопления. Подвал</t>
  </si>
  <si>
    <t>Замена канализационного стояка Квартира №14</t>
  </si>
  <si>
    <t>Замена крана на ГВС в подвале</t>
  </si>
  <si>
    <t>Итого за декабрь</t>
  </si>
  <si>
    <t>Ремонт светильников. Замена ламп Подъезд №8</t>
  </si>
  <si>
    <t>Замена лампы и микросхемы. Подъезд №5  1этаж</t>
  </si>
  <si>
    <t>Подъезд №3  4этаж. Замена лампы и микросхемы.</t>
  </si>
  <si>
    <t>Замена лампы и микросхемы. Подъезд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</si>
</sst>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7" xfId="0" applyBorder="1"/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6" fillId="0" borderId="1" xfId="0" applyNumberFormat="1" applyFont="1" applyBorder="1"/>
    <xf numFmtId="0" fontId="0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0" xfId="0" applyFont="1"/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2" fontId="8" fillId="0" borderId="2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9" fillId="0" borderId="2" xfId="0" applyFont="1" applyBorder="1" applyAlignment="1">
      <alignment wrapText="1"/>
    </xf>
    <xf numFmtId="2" fontId="9" fillId="0" borderId="1" xfId="0" applyNumberFormat="1" applyFont="1" applyBorder="1"/>
    <xf numFmtId="2" fontId="8" fillId="0" borderId="1" xfId="0" applyNumberFormat="1" applyFont="1" applyBorder="1"/>
    <xf numFmtId="0" fontId="9" fillId="0" borderId="1" xfId="0" applyFont="1" applyFill="1" applyBorder="1"/>
    <xf numFmtId="0" fontId="8" fillId="0" borderId="1" xfId="0" applyFont="1" applyFill="1" applyBorder="1"/>
    <xf numFmtId="2" fontId="9" fillId="0" borderId="5" xfId="0" applyNumberFormat="1" applyFont="1" applyBorder="1"/>
    <xf numFmtId="0" fontId="9" fillId="0" borderId="1" xfId="0" applyFont="1" applyBorder="1" applyAlignment="1">
      <alignment horizontal="left"/>
    </xf>
    <xf numFmtId="2" fontId="9" fillId="0" borderId="7" xfId="0" applyNumberFormat="1" applyFont="1" applyBorder="1"/>
    <xf numFmtId="0" fontId="8" fillId="0" borderId="2" xfId="0" applyFont="1" applyBorder="1"/>
    <xf numFmtId="0" fontId="9" fillId="0" borderId="6" xfId="0" applyFont="1" applyBorder="1"/>
    <xf numFmtId="0" fontId="8" fillId="0" borderId="1" xfId="0" applyFont="1" applyBorder="1" applyAlignment="1">
      <alignment horizontal="left"/>
    </xf>
    <xf numFmtId="0" fontId="9" fillId="0" borderId="2" xfId="0" applyFont="1" applyBorder="1"/>
    <xf numFmtId="0" fontId="11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" fillId="0" borderId="5" xfId="0" applyFont="1" applyBorder="1"/>
    <xf numFmtId="0" fontId="9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opLeftCell="A40" workbookViewId="0">
      <selection activeCell="C54" sqref="C5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6" t="s">
        <v>62</v>
      </c>
      <c r="C1" s="76"/>
      <c r="D1" s="76"/>
      <c r="E1" s="7"/>
      <c r="F1" s="7"/>
      <c r="G1" s="7"/>
      <c r="H1" s="7"/>
    </row>
    <row r="2" spans="1:8" ht="15.75" x14ac:dyDescent="0.25">
      <c r="A2" s="1"/>
      <c r="B2" s="2" t="s">
        <v>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5" t="s">
        <v>5</v>
      </c>
      <c r="C3" s="75"/>
      <c r="D3" s="75"/>
      <c r="E3" s="1"/>
      <c r="F3" s="1"/>
      <c r="G3" s="1"/>
      <c r="H3" s="1"/>
    </row>
    <row r="4" spans="1:8" x14ac:dyDescent="0.25">
      <c r="A4" s="8"/>
      <c r="B4" s="9" t="s">
        <v>1</v>
      </c>
      <c r="C4" s="9" t="s">
        <v>2</v>
      </c>
      <c r="D4" s="9" t="s">
        <v>28</v>
      </c>
      <c r="E4" s="1"/>
      <c r="F4" s="1"/>
      <c r="G4" s="1"/>
      <c r="H4" s="1"/>
    </row>
    <row r="5" spans="1:8" x14ac:dyDescent="0.25">
      <c r="A5" s="8"/>
      <c r="B5" s="3" t="s">
        <v>3</v>
      </c>
      <c r="C5" s="8"/>
      <c r="D5" s="8"/>
      <c r="E5" s="1"/>
      <c r="F5" s="1"/>
      <c r="G5" s="1"/>
      <c r="H5" s="1"/>
    </row>
    <row r="6" spans="1:8" ht="27" customHeight="1" x14ac:dyDescent="0.25">
      <c r="A6" s="44">
        <v>1</v>
      </c>
      <c r="B6" s="44" t="s">
        <v>59</v>
      </c>
      <c r="C6" s="44">
        <v>1223.92</v>
      </c>
      <c r="D6" s="45"/>
      <c r="E6" s="6"/>
      <c r="F6" s="1"/>
    </row>
    <row r="7" spans="1:8" x14ac:dyDescent="0.25">
      <c r="A7" s="44">
        <v>2</v>
      </c>
      <c r="B7" s="44" t="s">
        <v>72</v>
      </c>
      <c r="C7" s="44">
        <v>384.79</v>
      </c>
      <c r="D7" s="44"/>
      <c r="E7" s="6"/>
      <c r="F7" s="1"/>
    </row>
    <row r="8" spans="1:8" s="5" customFormat="1" x14ac:dyDescent="0.25">
      <c r="A8" s="44">
        <v>3</v>
      </c>
      <c r="B8" s="44" t="s">
        <v>73</v>
      </c>
      <c r="C8" s="44">
        <v>11052.96</v>
      </c>
      <c r="D8" s="45"/>
      <c r="E8" s="11"/>
      <c r="F8" s="4"/>
    </row>
    <row r="9" spans="1:8" s="5" customFormat="1" x14ac:dyDescent="0.25">
      <c r="A9" s="44">
        <v>4</v>
      </c>
      <c r="B9" s="44" t="s">
        <v>74</v>
      </c>
      <c r="C9" s="44">
        <v>300</v>
      </c>
      <c r="D9" s="45"/>
      <c r="E9" s="4"/>
      <c r="F9" s="4"/>
    </row>
    <row r="10" spans="1:8" x14ac:dyDescent="0.25">
      <c r="A10" s="44">
        <v>5</v>
      </c>
      <c r="B10" s="44" t="s">
        <v>75</v>
      </c>
      <c r="C10" s="44">
        <v>1867.89</v>
      </c>
      <c r="D10" s="45"/>
      <c r="E10" s="1"/>
      <c r="F10" s="1"/>
    </row>
    <row r="11" spans="1:8" x14ac:dyDescent="0.25">
      <c r="A11" s="44">
        <v>6</v>
      </c>
      <c r="B11" s="44" t="s">
        <v>76</v>
      </c>
      <c r="C11" s="44">
        <v>1643.62</v>
      </c>
      <c r="D11" s="45"/>
      <c r="E11" s="1"/>
      <c r="F11" s="1"/>
    </row>
    <row r="12" spans="1:8" x14ac:dyDescent="0.25">
      <c r="A12" s="44">
        <v>7</v>
      </c>
      <c r="B12" s="44" t="s">
        <v>77</v>
      </c>
      <c r="C12" s="44">
        <v>150</v>
      </c>
      <c r="D12" s="45"/>
      <c r="E12" s="1"/>
      <c r="F12" s="1"/>
    </row>
    <row r="13" spans="1:8" x14ac:dyDescent="0.25">
      <c r="A13" s="44">
        <v>8</v>
      </c>
      <c r="B13" s="44" t="s">
        <v>78</v>
      </c>
      <c r="C13" s="44">
        <v>300</v>
      </c>
      <c r="D13" s="45"/>
      <c r="E13" s="1"/>
      <c r="F13" s="1"/>
    </row>
    <row r="14" spans="1:8" x14ac:dyDescent="0.25">
      <c r="A14" s="44"/>
      <c r="B14" s="45" t="s">
        <v>65</v>
      </c>
      <c r="C14" s="45">
        <f>SUM(C6:C13)</f>
        <v>16923.179999999997</v>
      </c>
      <c r="D14" s="45">
        <f>C14</f>
        <v>16923.179999999997</v>
      </c>
      <c r="E14" s="1"/>
      <c r="F14" s="1"/>
    </row>
    <row r="15" spans="1:8" s="5" customFormat="1" x14ac:dyDescent="0.25">
      <c r="A15" s="44"/>
      <c r="B15" s="45" t="s">
        <v>6</v>
      </c>
      <c r="C15" s="44"/>
      <c r="D15" s="45"/>
      <c r="E15" s="4"/>
      <c r="F15" s="4"/>
    </row>
    <row r="16" spans="1:8" s="5" customFormat="1" ht="30" x14ac:dyDescent="0.25">
      <c r="A16" s="44">
        <v>1</v>
      </c>
      <c r="B16" s="44" t="s">
        <v>59</v>
      </c>
      <c r="C16" s="44">
        <v>1223.92</v>
      </c>
      <c r="D16" s="45"/>
      <c r="E16" s="4"/>
      <c r="F16" s="4"/>
    </row>
    <row r="17" spans="1:9" s="5" customFormat="1" ht="30" x14ac:dyDescent="0.25">
      <c r="A17" s="44">
        <v>2</v>
      </c>
      <c r="B17" s="44" t="s">
        <v>86</v>
      </c>
      <c r="C17" s="44">
        <v>285.5</v>
      </c>
      <c r="D17" s="45"/>
      <c r="E17" s="4"/>
      <c r="F17" s="4"/>
    </row>
    <row r="18" spans="1:9" s="5" customFormat="1" x14ac:dyDescent="0.25">
      <c r="A18" s="44">
        <v>3</v>
      </c>
      <c r="B18" s="44" t="s">
        <v>87</v>
      </c>
      <c r="C18" s="44">
        <v>1800</v>
      </c>
      <c r="D18" s="45"/>
      <c r="E18" s="4"/>
      <c r="F18" s="4"/>
    </row>
    <row r="19" spans="1:9" x14ac:dyDescent="0.25">
      <c r="A19" s="44">
        <v>4</v>
      </c>
      <c r="B19" s="44" t="s">
        <v>88</v>
      </c>
      <c r="C19" s="44">
        <v>2171.6799999999998</v>
      </c>
      <c r="D19" s="45"/>
      <c r="E19" s="1"/>
      <c r="F19" s="1"/>
    </row>
    <row r="20" spans="1:9" x14ac:dyDescent="0.25">
      <c r="A20" s="44">
        <v>5</v>
      </c>
      <c r="B20" s="44" t="s">
        <v>89</v>
      </c>
      <c r="C20" s="44">
        <v>1935.63</v>
      </c>
      <c r="D20" s="44"/>
      <c r="E20" s="1"/>
      <c r="F20" s="1"/>
    </row>
    <row r="21" spans="1:9" x14ac:dyDescent="0.25">
      <c r="A21" s="44">
        <v>6</v>
      </c>
      <c r="B21" s="44" t="s">
        <v>90</v>
      </c>
      <c r="C21" s="44">
        <v>7391.17</v>
      </c>
      <c r="D21" s="45"/>
      <c r="E21" s="1"/>
      <c r="F21" s="1"/>
    </row>
    <row r="22" spans="1:9" x14ac:dyDescent="0.25">
      <c r="A22" s="44"/>
      <c r="B22" s="45" t="s">
        <v>85</v>
      </c>
      <c r="C22" s="45">
        <f>SUM(C16:C21)</f>
        <v>14807.900000000001</v>
      </c>
      <c r="D22" s="45">
        <f>D14+C22</f>
        <v>31731.079999999998</v>
      </c>
      <c r="E22" s="1"/>
      <c r="F22" s="1"/>
    </row>
    <row r="23" spans="1:9" x14ac:dyDescent="0.25">
      <c r="A23" s="44"/>
      <c r="B23" s="45" t="s">
        <v>4</v>
      </c>
      <c r="C23" s="44"/>
      <c r="D23" s="44"/>
      <c r="E23" s="1"/>
      <c r="F23" s="1"/>
    </row>
    <row r="24" spans="1:9" ht="30" x14ac:dyDescent="0.25">
      <c r="A24" s="44"/>
      <c r="B24" s="44" t="s">
        <v>59</v>
      </c>
      <c r="C24" s="44">
        <v>1223.92</v>
      </c>
      <c r="D24" s="45"/>
      <c r="E24" s="1"/>
      <c r="F24" s="1"/>
    </row>
    <row r="25" spans="1:9" ht="30" x14ac:dyDescent="0.25">
      <c r="A25" s="44"/>
      <c r="B25" s="44" t="s">
        <v>86</v>
      </c>
      <c r="C25" s="44">
        <v>600</v>
      </c>
      <c r="D25" s="45"/>
      <c r="E25" s="1"/>
      <c r="F25" s="1"/>
    </row>
    <row r="26" spans="1:9" x14ac:dyDescent="0.25">
      <c r="A26" s="44"/>
      <c r="B26" s="45" t="s">
        <v>91</v>
      </c>
      <c r="C26" s="45">
        <f>SUM(C24:C25)</f>
        <v>1823.92</v>
      </c>
      <c r="D26" s="45">
        <f>D22+C26</f>
        <v>33555</v>
      </c>
      <c r="E26" s="1"/>
      <c r="F26" s="1"/>
    </row>
    <row r="27" spans="1:9" s="5" customFormat="1" x14ac:dyDescent="0.25">
      <c r="A27" s="44"/>
      <c r="B27" s="45" t="s">
        <v>8</v>
      </c>
      <c r="C27" s="44"/>
      <c r="D27" s="45"/>
      <c r="E27" s="4"/>
      <c r="F27" s="4"/>
    </row>
    <row r="28" spans="1:9" s="5" customFormat="1" ht="30" x14ac:dyDescent="0.25">
      <c r="A28" s="44">
        <v>1</v>
      </c>
      <c r="B28" s="44" t="s">
        <v>59</v>
      </c>
      <c r="C28" s="44">
        <v>1223.92</v>
      </c>
      <c r="D28" s="45"/>
      <c r="E28" s="4"/>
      <c r="F28" s="4"/>
    </row>
    <row r="29" spans="1:9" x14ac:dyDescent="0.25">
      <c r="A29" s="44">
        <v>2</v>
      </c>
      <c r="B29" s="44" t="s">
        <v>96</v>
      </c>
      <c r="C29" s="44">
        <v>600</v>
      </c>
      <c r="D29" s="45"/>
      <c r="E29" s="1"/>
      <c r="F29" s="1"/>
    </row>
    <row r="30" spans="1:9" x14ac:dyDescent="0.25">
      <c r="A30" s="44"/>
      <c r="B30" s="45" t="s">
        <v>97</v>
      </c>
      <c r="C30" s="45">
        <v>1823.92</v>
      </c>
      <c r="D30" s="45">
        <v>35378.92</v>
      </c>
      <c r="E30" s="1"/>
      <c r="F30" s="1"/>
      <c r="I30" s="5"/>
    </row>
    <row r="31" spans="1:9" x14ac:dyDescent="0.25">
      <c r="A31" s="44"/>
      <c r="B31" s="45" t="s">
        <v>9</v>
      </c>
      <c r="C31" s="44"/>
      <c r="D31" s="45"/>
      <c r="E31" s="1"/>
      <c r="F31" s="1"/>
    </row>
    <row r="32" spans="1:9" ht="30" x14ac:dyDescent="0.25">
      <c r="A32" s="44">
        <v>1</v>
      </c>
      <c r="B32" s="44" t="s">
        <v>59</v>
      </c>
      <c r="C32" s="44">
        <v>1223.92</v>
      </c>
      <c r="D32" s="45">
        <v>36602.839999999997</v>
      </c>
      <c r="E32" s="1"/>
      <c r="F32" s="1"/>
    </row>
    <row r="33" spans="1:6" x14ac:dyDescent="0.25">
      <c r="A33" s="44"/>
      <c r="B33" s="45" t="s">
        <v>10</v>
      </c>
      <c r="C33" s="44"/>
      <c r="D33" s="45"/>
      <c r="E33" s="1"/>
      <c r="F33" s="1"/>
    </row>
    <row r="34" spans="1:6" ht="30" x14ac:dyDescent="0.25">
      <c r="A34" s="44">
        <v>1</v>
      </c>
      <c r="B34" s="44" t="s">
        <v>59</v>
      </c>
      <c r="C34" s="44">
        <v>1223.92</v>
      </c>
      <c r="D34" s="45"/>
      <c r="E34" s="1"/>
      <c r="F34" s="1"/>
    </row>
    <row r="35" spans="1:6" x14ac:dyDescent="0.25">
      <c r="A35" s="44">
        <v>2</v>
      </c>
      <c r="B35" s="44" t="s">
        <v>105</v>
      </c>
      <c r="C35" s="44">
        <v>649.1</v>
      </c>
      <c r="D35" s="45"/>
      <c r="E35" s="1"/>
      <c r="F35" s="1"/>
    </row>
    <row r="36" spans="1:6" x14ac:dyDescent="0.25">
      <c r="A36" s="44"/>
      <c r="B36" s="45" t="s">
        <v>106</v>
      </c>
      <c r="C36" s="45">
        <f>SUM(C34:C35)</f>
        <v>1873.02</v>
      </c>
      <c r="D36" s="45">
        <v>38475.86</v>
      </c>
      <c r="E36" s="1"/>
      <c r="F36" s="1"/>
    </row>
    <row r="37" spans="1:6" x14ac:dyDescent="0.25">
      <c r="A37" s="44"/>
      <c r="B37" s="45" t="s">
        <v>11</v>
      </c>
      <c r="C37" s="44"/>
      <c r="D37" s="44"/>
      <c r="E37" s="1"/>
      <c r="F37" s="1"/>
    </row>
    <row r="38" spans="1:6" ht="30" x14ac:dyDescent="0.25">
      <c r="A38" s="44">
        <v>1</v>
      </c>
      <c r="B38" s="44" t="s">
        <v>59</v>
      </c>
      <c r="C38" s="44">
        <v>1223.92</v>
      </c>
      <c r="D38" s="44"/>
      <c r="E38" s="1"/>
      <c r="F38" s="1"/>
    </row>
    <row r="39" spans="1:6" x14ac:dyDescent="0.25">
      <c r="A39" s="44">
        <v>2</v>
      </c>
      <c r="B39" s="44" t="s">
        <v>115</v>
      </c>
      <c r="C39" s="44">
        <v>900</v>
      </c>
      <c r="D39" s="44"/>
      <c r="E39" s="1"/>
      <c r="F39" s="1"/>
    </row>
    <row r="40" spans="1:6" x14ac:dyDescent="0.25">
      <c r="A40" s="44"/>
      <c r="B40" s="45" t="s">
        <v>116</v>
      </c>
      <c r="C40" s="45">
        <f>SUM(C38:C39)</f>
        <v>2123.92</v>
      </c>
      <c r="D40" s="45">
        <v>40599.78</v>
      </c>
      <c r="E40" s="1"/>
      <c r="F40" s="1"/>
    </row>
    <row r="41" spans="1:6" x14ac:dyDescent="0.25">
      <c r="A41" s="44"/>
      <c r="B41" s="45" t="s">
        <v>12</v>
      </c>
      <c r="C41" s="44"/>
      <c r="D41" s="44"/>
      <c r="E41" s="1"/>
      <c r="F41" s="1"/>
    </row>
    <row r="42" spans="1:6" ht="30" x14ac:dyDescent="0.25">
      <c r="A42" s="44">
        <v>1</v>
      </c>
      <c r="B42" s="44" t="s">
        <v>59</v>
      </c>
      <c r="C42" s="44">
        <v>1223.92</v>
      </c>
      <c r="D42" s="45">
        <v>41823.699999999997</v>
      </c>
      <c r="E42" s="1"/>
      <c r="F42" s="1"/>
    </row>
    <row r="43" spans="1:6" x14ac:dyDescent="0.25">
      <c r="A43" s="44"/>
      <c r="B43" s="45" t="s">
        <v>13</v>
      </c>
      <c r="C43" s="44"/>
      <c r="D43" s="44"/>
      <c r="E43" s="1"/>
      <c r="F43" s="1"/>
    </row>
    <row r="44" spans="1:6" ht="30" x14ac:dyDescent="0.25">
      <c r="A44" s="44">
        <v>1</v>
      </c>
      <c r="B44" s="44" t="s">
        <v>59</v>
      </c>
      <c r="C44" s="44">
        <v>1223.92</v>
      </c>
      <c r="D44" s="44"/>
      <c r="E44" s="1"/>
      <c r="F44" s="1"/>
    </row>
    <row r="45" spans="1:6" x14ac:dyDescent="0.25">
      <c r="A45" s="44">
        <v>2</v>
      </c>
      <c r="B45" s="44" t="s">
        <v>125</v>
      </c>
      <c r="C45" s="44">
        <v>392</v>
      </c>
      <c r="D45" s="45"/>
      <c r="E45" s="1"/>
      <c r="F45" s="1"/>
    </row>
    <row r="46" spans="1:6" x14ac:dyDescent="0.25">
      <c r="A46" s="44">
        <v>3</v>
      </c>
      <c r="B46" s="47" t="s">
        <v>126</v>
      </c>
      <c r="C46" s="44">
        <v>900</v>
      </c>
      <c r="D46" s="45"/>
      <c r="E46" s="1"/>
      <c r="F46" s="1"/>
    </row>
    <row r="47" spans="1:6" ht="30" x14ac:dyDescent="0.25">
      <c r="A47" s="44">
        <v>4</v>
      </c>
      <c r="B47" s="47" t="s">
        <v>127</v>
      </c>
      <c r="C47" s="44">
        <v>300</v>
      </c>
      <c r="D47" s="45"/>
      <c r="E47" s="1"/>
      <c r="F47" s="1"/>
    </row>
    <row r="48" spans="1:6" x14ac:dyDescent="0.25">
      <c r="A48" s="44">
        <v>5</v>
      </c>
      <c r="B48" s="47" t="s">
        <v>128</v>
      </c>
      <c r="C48" s="44">
        <v>300</v>
      </c>
      <c r="D48" s="45"/>
      <c r="E48" s="1"/>
      <c r="F48" s="1"/>
    </row>
    <row r="49" spans="1:6" x14ac:dyDescent="0.25">
      <c r="A49" s="44">
        <v>6</v>
      </c>
      <c r="B49" s="47" t="s">
        <v>130</v>
      </c>
      <c r="C49" s="44">
        <v>1200</v>
      </c>
      <c r="D49" s="45"/>
      <c r="E49" s="1"/>
      <c r="F49" s="1"/>
    </row>
    <row r="50" spans="1:6" x14ac:dyDescent="0.25">
      <c r="A50" s="44"/>
      <c r="B50" s="74" t="s">
        <v>129</v>
      </c>
      <c r="C50" s="45">
        <f>SUM(C44:C49)</f>
        <v>4315.92</v>
      </c>
      <c r="D50" s="45">
        <f>C50+D42</f>
        <v>46139.619999999995</v>
      </c>
      <c r="E50" s="1"/>
      <c r="F50" s="1"/>
    </row>
    <row r="51" spans="1:6" x14ac:dyDescent="0.25">
      <c r="A51" s="44"/>
      <c r="B51" s="74" t="s">
        <v>14</v>
      </c>
      <c r="C51" s="45"/>
      <c r="D51" s="45"/>
      <c r="E51" s="1"/>
      <c r="F51" s="1"/>
    </row>
    <row r="52" spans="1:6" ht="30" x14ac:dyDescent="0.25">
      <c r="A52" s="44">
        <v>1</v>
      </c>
      <c r="B52" s="44" t="s">
        <v>59</v>
      </c>
      <c r="C52" s="44">
        <v>1223.92</v>
      </c>
      <c r="D52" s="45"/>
      <c r="E52" s="1"/>
      <c r="F52" s="1"/>
    </row>
    <row r="53" spans="1:6" x14ac:dyDescent="0.25">
      <c r="A53" s="44">
        <v>2</v>
      </c>
      <c r="B53" s="47" t="s">
        <v>140</v>
      </c>
      <c r="C53" s="44">
        <v>1703</v>
      </c>
      <c r="D53" s="45"/>
      <c r="E53" s="1"/>
      <c r="F53" s="1"/>
    </row>
    <row r="54" spans="1:6" x14ac:dyDescent="0.25">
      <c r="A54" s="44"/>
      <c r="B54" s="74" t="s">
        <v>141</v>
      </c>
      <c r="C54" s="45">
        <f>SUM(C52:C53)</f>
        <v>2926.92</v>
      </c>
      <c r="D54" s="45">
        <f>C54+D50</f>
        <v>49066.539999999994</v>
      </c>
      <c r="E54" s="1"/>
      <c r="F54" s="1"/>
    </row>
    <row r="55" spans="1:6" x14ac:dyDescent="0.25">
      <c r="A55" s="44"/>
      <c r="B55" s="74" t="s">
        <v>15</v>
      </c>
      <c r="C55" s="45"/>
      <c r="D55" s="45"/>
      <c r="E55" s="1"/>
      <c r="F55" s="1"/>
    </row>
    <row r="56" spans="1:6" ht="30" x14ac:dyDescent="0.25">
      <c r="A56" s="44">
        <v>1</v>
      </c>
      <c r="B56" s="44" t="s">
        <v>59</v>
      </c>
      <c r="C56" s="44">
        <v>1223.92</v>
      </c>
      <c r="D56" s="45"/>
      <c r="E56" s="1"/>
      <c r="F56" s="1"/>
    </row>
    <row r="57" spans="1:6" ht="30" x14ac:dyDescent="0.25">
      <c r="A57" s="44">
        <v>2</v>
      </c>
      <c r="B57" s="47" t="s">
        <v>145</v>
      </c>
      <c r="C57" s="44">
        <v>1167.5</v>
      </c>
      <c r="D57" s="45"/>
      <c r="E57" s="1"/>
      <c r="F57" s="1"/>
    </row>
    <row r="58" spans="1:6" x14ac:dyDescent="0.25">
      <c r="A58" s="44">
        <v>3</v>
      </c>
      <c r="B58" s="47" t="s">
        <v>146</v>
      </c>
      <c r="C58" s="44">
        <v>600</v>
      </c>
      <c r="D58" s="45"/>
      <c r="E58" s="1"/>
      <c r="F58" s="1"/>
    </row>
    <row r="59" spans="1:6" x14ac:dyDescent="0.25">
      <c r="A59" s="44"/>
      <c r="B59" s="74" t="s">
        <v>147</v>
      </c>
      <c r="C59" s="45">
        <f>SUM(C56:C58)</f>
        <v>2991.42</v>
      </c>
      <c r="D59" s="45">
        <f>C59+D54</f>
        <v>52057.959999999992</v>
      </c>
      <c r="E59" s="1"/>
      <c r="F59" s="1"/>
    </row>
    <row r="60" spans="1:6" x14ac:dyDescent="0.25">
      <c r="A60" s="44"/>
      <c r="B60" s="74" t="s">
        <v>16</v>
      </c>
      <c r="C60" s="45"/>
      <c r="D60" s="45"/>
      <c r="E60" s="1"/>
      <c r="F60" s="1"/>
    </row>
    <row r="61" spans="1:6" ht="30" x14ac:dyDescent="0.25">
      <c r="A61" s="44">
        <v>1</v>
      </c>
      <c r="B61" s="44" t="s">
        <v>59</v>
      </c>
      <c r="C61" s="44">
        <v>1223.92</v>
      </c>
      <c r="D61" s="45"/>
      <c r="E61" s="1"/>
      <c r="F61" s="1"/>
    </row>
    <row r="62" spans="1:6" x14ac:dyDescent="0.25">
      <c r="A62" s="44">
        <v>2</v>
      </c>
      <c r="B62" s="47" t="s">
        <v>157</v>
      </c>
      <c r="C62" s="44">
        <v>843</v>
      </c>
      <c r="D62" s="45"/>
      <c r="E62" s="1"/>
      <c r="F62" s="1"/>
    </row>
    <row r="63" spans="1:6" x14ac:dyDescent="0.25">
      <c r="A63" s="44">
        <v>3</v>
      </c>
      <c r="B63" s="47" t="s">
        <v>158</v>
      </c>
      <c r="C63" s="44">
        <v>1627</v>
      </c>
      <c r="D63" s="45"/>
      <c r="E63" s="1"/>
      <c r="F63" s="1"/>
    </row>
    <row r="64" spans="1:6" x14ac:dyDescent="0.25">
      <c r="A64" s="44">
        <v>4</v>
      </c>
      <c r="B64" s="47" t="s">
        <v>159</v>
      </c>
      <c r="C64" s="44">
        <v>1090</v>
      </c>
      <c r="D64" s="45"/>
      <c r="E64" s="1"/>
      <c r="F64" s="1"/>
    </row>
    <row r="65" spans="1:6" x14ac:dyDescent="0.25">
      <c r="A65" s="44"/>
      <c r="B65" s="74" t="s">
        <v>160</v>
      </c>
      <c r="C65" s="45">
        <f>SUM(C61:C64)</f>
        <v>4783.92</v>
      </c>
      <c r="D65" s="45">
        <f>C65+D59</f>
        <v>56841.87999999999</v>
      </c>
      <c r="E65" s="1"/>
      <c r="F65" s="1"/>
    </row>
    <row r="66" spans="1:6" x14ac:dyDescent="0.25">
      <c r="A66" s="44"/>
      <c r="B66" s="44"/>
      <c r="C66" s="44"/>
      <c r="D66" s="44"/>
      <c r="E66" s="1"/>
      <c r="F66" s="1"/>
    </row>
    <row r="67" spans="1:6" x14ac:dyDescent="0.25">
      <c r="A67" s="46"/>
      <c r="B67" s="46"/>
      <c r="C67" s="46"/>
      <c r="D67" s="46"/>
      <c r="E67" s="1"/>
      <c r="F67" s="1"/>
    </row>
    <row r="68" spans="1:6" x14ac:dyDescent="0.25">
      <c r="E68" s="1"/>
      <c r="F68" s="1"/>
    </row>
    <row r="69" spans="1:6" x14ac:dyDescent="0.25">
      <c r="E69" s="1"/>
      <c r="F69" s="1"/>
    </row>
    <row r="70" spans="1:6" x14ac:dyDescent="0.25">
      <c r="E70" s="1"/>
      <c r="F70" s="1"/>
    </row>
    <row r="71" spans="1:6" x14ac:dyDescent="0.25">
      <c r="E71" s="1"/>
      <c r="F71" s="1"/>
    </row>
    <row r="72" spans="1:6" x14ac:dyDescent="0.25">
      <c r="E72" s="1"/>
      <c r="F72" s="1"/>
    </row>
    <row r="73" spans="1:6" x14ac:dyDescent="0.25">
      <c r="E73" s="1"/>
      <c r="F73" s="1"/>
    </row>
    <row r="74" spans="1:6" x14ac:dyDescent="0.25">
      <c r="E74" s="1"/>
      <c r="F74" s="1"/>
    </row>
    <row r="75" spans="1:6" x14ac:dyDescent="0.25">
      <c r="E75" s="1"/>
      <c r="F75" s="1"/>
    </row>
    <row r="76" spans="1:6" x14ac:dyDescent="0.25">
      <c r="E76" s="1"/>
      <c r="F76" s="1"/>
    </row>
    <row r="77" spans="1:6" x14ac:dyDescent="0.25">
      <c r="E77" s="1"/>
      <c r="F77" s="1"/>
    </row>
    <row r="78" spans="1:6" x14ac:dyDescent="0.25">
      <c r="E78" s="1"/>
      <c r="F78" s="1"/>
    </row>
    <row r="79" spans="1:6" x14ac:dyDescent="0.25">
      <c r="E79" s="1"/>
      <c r="F79" s="1"/>
    </row>
    <row r="80" spans="1:6" x14ac:dyDescent="0.25">
      <c r="E80" s="1"/>
      <c r="F80" s="1"/>
    </row>
    <row r="81" spans="5:6" x14ac:dyDescent="0.25">
      <c r="E81" s="1"/>
      <c r="F81" s="1"/>
    </row>
    <row r="82" spans="5:6" x14ac:dyDescent="0.25">
      <c r="E82" s="1"/>
      <c r="F82" s="1"/>
    </row>
    <row r="83" spans="5:6" x14ac:dyDescent="0.25">
      <c r="E83" s="1"/>
      <c r="F83" s="1"/>
    </row>
    <row r="84" spans="5:6" x14ac:dyDescent="0.25">
      <c r="E84" s="1"/>
      <c r="F84" s="1"/>
    </row>
    <row r="85" spans="5:6" x14ac:dyDescent="0.25">
      <c r="E85" s="1"/>
      <c r="F85" s="1"/>
    </row>
    <row r="86" spans="5:6" x14ac:dyDescent="0.25">
      <c r="E86" s="1"/>
      <c r="F86" s="1"/>
    </row>
    <row r="87" spans="5:6" x14ac:dyDescent="0.25">
      <c r="E87" s="1"/>
      <c r="F87" s="1"/>
    </row>
    <row r="88" spans="5:6" x14ac:dyDescent="0.25">
      <c r="E88" s="1"/>
      <c r="F88" s="1"/>
    </row>
    <row r="89" spans="5:6" x14ac:dyDescent="0.25">
      <c r="E89" s="1"/>
      <c r="F89" s="1"/>
    </row>
    <row r="90" spans="5:6" x14ac:dyDescent="0.25">
      <c r="E90" s="1"/>
      <c r="F9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28" workbookViewId="0">
      <selection activeCell="F56" sqref="F56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6" t="s">
        <v>62</v>
      </c>
      <c r="C1" s="76"/>
      <c r="D1" s="76"/>
      <c r="E1" s="7"/>
      <c r="F1" s="7"/>
      <c r="G1" s="7"/>
      <c r="H1" s="7"/>
    </row>
    <row r="2" spans="1:8" ht="15.75" x14ac:dyDescent="0.25">
      <c r="A2" s="1"/>
      <c r="B2" s="2" t="s">
        <v>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5" t="s">
        <v>7</v>
      </c>
      <c r="C3" s="75"/>
      <c r="D3" s="75"/>
      <c r="E3" s="1"/>
      <c r="F3" s="1"/>
      <c r="G3" s="1"/>
      <c r="H3" s="1"/>
    </row>
    <row r="4" spans="1:8" x14ac:dyDescent="0.25">
      <c r="A4" s="8"/>
      <c r="B4" s="9" t="s">
        <v>1</v>
      </c>
      <c r="C4" s="8" t="s">
        <v>2</v>
      </c>
      <c r="D4" s="9" t="s">
        <v>28</v>
      </c>
      <c r="E4" s="1"/>
      <c r="F4" s="1"/>
      <c r="G4" s="1"/>
      <c r="H4" s="1"/>
    </row>
    <row r="5" spans="1:8" x14ac:dyDescent="0.25">
      <c r="A5" s="8"/>
      <c r="B5" s="3" t="s">
        <v>3</v>
      </c>
      <c r="C5" s="8"/>
      <c r="D5" s="8"/>
      <c r="E5" s="1"/>
      <c r="F5" s="1"/>
      <c r="G5" s="1"/>
      <c r="H5" s="1"/>
    </row>
    <row r="6" spans="1:8" s="1" customFormat="1" x14ac:dyDescent="0.25">
      <c r="A6" s="44">
        <v>1</v>
      </c>
      <c r="B6" s="44" t="s">
        <v>66</v>
      </c>
      <c r="C6" s="44">
        <v>856.5</v>
      </c>
      <c r="D6" s="45"/>
    </row>
    <row r="7" spans="1:8" s="4" customFormat="1" ht="30" x14ac:dyDescent="0.25">
      <c r="A7" s="44">
        <v>2</v>
      </c>
      <c r="B7" s="44" t="s">
        <v>67</v>
      </c>
      <c r="C7" s="44">
        <v>571</v>
      </c>
      <c r="D7" s="45"/>
    </row>
    <row r="8" spans="1:8" s="4" customFormat="1" ht="30" x14ac:dyDescent="0.25">
      <c r="A8" s="44">
        <v>3</v>
      </c>
      <c r="B8" s="44" t="s">
        <v>68</v>
      </c>
      <c r="C8" s="44">
        <v>1515.57</v>
      </c>
      <c r="D8" s="45"/>
    </row>
    <row r="9" spans="1:8" s="1" customFormat="1" ht="27.95" customHeight="1" x14ac:dyDescent="0.25">
      <c r="A9" s="44">
        <v>4</v>
      </c>
      <c r="B9" s="44" t="s">
        <v>69</v>
      </c>
      <c r="C9" s="44">
        <v>1515.57</v>
      </c>
      <c r="D9" s="45"/>
    </row>
    <row r="10" spans="1:8" s="1" customFormat="1" ht="30" x14ac:dyDescent="0.25">
      <c r="A10" s="44">
        <v>5</v>
      </c>
      <c r="B10" s="44" t="s">
        <v>70</v>
      </c>
      <c r="C10" s="44">
        <v>1518.32</v>
      </c>
      <c r="D10" s="45"/>
    </row>
    <row r="11" spans="1:8" s="4" customFormat="1" x14ac:dyDescent="0.25">
      <c r="A11" s="44">
        <v>6</v>
      </c>
      <c r="B11" s="44" t="s">
        <v>71</v>
      </c>
      <c r="C11" s="44">
        <v>3762</v>
      </c>
      <c r="D11" s="45"/>
    </row>
    <row r="12" spans="1:8" s="4" customFormat="1" x14ac:dyDescent="0.25">
      <c r="A12" s="44"/>
      <c r="B12" s="45" t="s">
        <v>65</v>
      </c>
      <c r="C12" s="45">
        <f>SUM(C6:C11)</f>
        <v>9738.9599999999991</v>
      </c>
      <c r="D12" s="45">
        <f>C12</f>
        <v>9738.9599999999991</v>
      </c>
    </row>
    <row r="13" spans="1:8" s="4" customFormat="1" x14ac:dyDescent="0.25">
      <c r="A13" s="44"/>
      <c r="B13" s="45" t="s">
        <v>6</v>
      </c>
      <c r="C13" s="44"/>
      <c r="D13" s="45"/>
    </row>
    <row r="14" spans="1:8" s="1" customFormat="1" x14ac:dyDescent="0.25">
      <c r="A14" s="44">
        <v>1</v>
      </c>
      <c r="B14" s="44" t="s">
        <v>66</v>
      </c>
      <c r="C14" s="44">
        <v>10278</v>
      </c>
      <c r="D14" s="45"/>
    </row>
    <row r="15" spans="1:8" s="1" customFormat="1" x14ac:dyDescent="0.25">
      <c r="A15" s="44">
        <v>2</v>
      </c>
      <c r="B15" s="44" t="s">
        <v>84</v>
      </c>
      <c r="C15" s="44">
        <v>904</v>
      </c>
      <c r="D15" s="45"/>
    </row>
    <row r="16" spans="1:8" s="1" customFormat="1" x14ac:dyDescent="0.25">
      <c r="A16" s="44">
        <v>3</v>
      </c>
      <c r="B16" s="44" t="s">
        <v>98</v>
      </c>
      <c r="C16" s="44">
        <v>3762</v>
      </c>
      <c r="D16" s="45"/>
    </row>
    <row r="17" spans="1:4" s="1" customFormat="1" x14ac:dyDescent="0.25">
      <c r="A17" s="44"/>
      <c r="B17" s="45" t="s">
        <v>85</v>
      </c>
      <c r="C17" s="45">
        <f>SUM(C14:C16)</f>
        <v>14944</v>
      </c>
      <c r="D17" s="45">
        <f>D12+C17</f>
        <v>24682.959999999999</v>
      </c>
    </row>
    <row r="18" spans="1:4" s="4" customFormat="1" x14ac:dyDescent="0.25">
      <c r="A18" s="44"/>
      <c r="B18" s="45" t="s">
        <v>4</v>
      </c>
      <c r="C18" s="44"/>
      <c r="D18" s="45"/>
    </row>
    <row r="19" spans="1:4" s="1" customFormat="1" x14ac:dyDescent="0.25">
      <c r="A19" s="44"/>
      <c r="B19" s="44" t="s">
        <v>92</v>
      </c>
      <c r="C19" s="44">
        <v>1284.75</v>
      </c>
      <c r="D19" s="45"/>
    </row>
    <row r="20" spans="1:4" s="1" customFormat="1" x14ac:dyDescent="0.25">
      <c r="A20" s="44"/>
      <c r="B20" s="44" t="s">
        <v>71</v>
      </c>
      <c r="C20" s="44">
        <v>3762</v>
      </c>
      <c r="D20" s="45"/>
    </row>
    <row r="21" spans="1:4" s="1" customFormat="1" x14ac:dyDescent="0.25">
      <c r="A21" s="44"/>
      <c r="B21" s="45" t="s">
        <v>93</v>
      </c>
      <c r="C21" s="45">
        <f>SUM(C19:C20)</f>
        <v>5046.75</v>
      </c>
      <c r="D21" s="45">
        <f>D17+C21</f>
        <v>29729.71</v>
      </c>
    </row>
    <row r="22" spans="1:4" s="1" customFormat="1" x14ac:dyDescent="0.25">
      <c r="A22" s="44"/>
      <c r="B22" s="45" t="s">
        <v>8</v>
      </c>
      <c r="C22" s="45"/>
      <c r="D22" s="45"/>
    </row>
    <row r="23" spans="1:4" s="1" customFormat="1" x14ac:dyDescent="0.25">
      <c r="A23" s="44">
        <v>1</v>
      </c>
      <c r="B23" s="44" t="s">
        <v>98</v>
      </c>
      <c r="C23" s="44">
        <v>3762</v>
      </c>
      <c r="D23" s="45"/>
    </row>
    <row r="24" spans="1:4" s="1" customFormat="1" x14ac:dyDescent="0.25">
      <c r="A24" s="44"/>
      <c r="B24" s="45" t="s">
        <v>97</v>
      </c>
      <c r="C24" s="45">
        <v>3762</v>
      </c>
      <c r="D24" s="45">
        <v>33491.71</v>
      </c>
    </row>
    <row r="25" spans="1:4" s="1" customFormat="1" x14ac:dyDescent="0.25">
      <c r="A25" s="44"/>
      <c r="B25" s="45" t="s">
        <v>9</v>
      </c>
      <c r="C25" s="45"/>
      <c r="D25" s="45"/>
    </row>
    <row r="26" spans="1:4" s="1" customFormat="1" x14ac:dyDescent="0.25">
      <c r="A26" s="44">
        <v>1</v>
      </c>
      <c r="B26" s="44" t="s">
        <v>98</v>
      </c>
      <c r="C26" s="44">
        <v>3762</v>
      </c>
      <c r="D26" s="45"/>
    </row>
    <row r="27" spans="1:4" s="1" customFormat="1" ht="30" x14ac:dyDescent="0.25">
      <c r="A27" s="44">
        <v>2</v>
      </c>
      <c r="B27" s="44" t="s">
        <v>100</v>
      </c>
      <c r="C27" s="44">
        <v>2818.82</v>
      </c>
      <c r="D27" s="45"/>
    </row>
    <row r="28" spans="1:4" s="1" customFormat="1" x14ac:dyDescent="0.25">
      <c r="A28" s="44"/>
      <c r="B28" s="45" t="s">
        <v>101</v>
      </c>
      <c r="C28" s="45">
        <v>6580.82</v>
      </c>
      <c r="D28" s="45">
        <v>40072.53</v>
      </c>
    </row>
    <row r="29" spans="1:4" s="1" customFormat="1" x14ac:dyDescent="0.25">
      <c r="A29" s="44"/>
      <c r="B29" s="45" t="s">
        <v>10</v>
      </c>
      <c r="C29" s="45"/>
      <c r="D29" s="45"/>
    </row>
    <row r="30" spans="1:4" s="1" customFormat="1" x14ac:dyDescent="0.25">
      <c r="A30" s="44">
        <v>1</v>
      </c>
      <c r="B30" s="44" t="s">
        <v>98</v>
      </c>
      <c r="C30" s="44">
        <v>3762</v>
      </c>
      <c r="D30" s="45"/>
    </row>
    <row r="31" spans="1:4" s="1" customFormat="1" x14ac:dyDescent="0.25">
      <c r="A31" s="44">
        <v>2</v>
      </c>
      <c r="B31" s="44" t="s">
        <v>107</v>
      </c>
      <c r="C31" s="44">
        <v>4051</v>
      </c>
      <c r="D31" s="45"/>
    </row>
    <row r="32" spans="1:4" s="1" customFormat="1" x14ac:dyDescent="0.25">
      <c r="A32" s="44">
        <v>3</v>
      </c>
      <c r="B32" s="44" t="s">
        <v>108</v>
      </c>
      <c r="C32" s="44">
        <v>280</v>
      </c>
      <c r="D32" s="45"/>
    </row>
    <row r="33" spans="1:4" s="1" customFormat="1" x14ac:dyDescent="0.25">
      <c r="A33" s="44">
        <v>4</v>
      </c>
      <c r="B33" s="44" t="s">
        <v>109</v>
      </c>
      <c r="C33" s="44">
        <v>256</v>
      </c>
      <c r="D33" s="45"/>
    </row>
    <row r="34" spans="1:4" s="1" customFormat="1" x14ac:dyDescent="0.25">
      <c r="A34" s="44"/>
      <c r="B34" s="45" t="s">
        <v>106</v>
      </c>
      <c r="C34" s="45">
        <f>SUM(C30:C33)</f>
        <v>8349</v>
      </c>
      <c r="D34" s="45">
        <v>48421.53</v>
      </c>
    </row>
    <row r="35" spans="1:4" s="1" customFormat="1" x14ac:dyDescent="0.25">
      <c r="A35" s="44"/>
      <c r="B35" s="45" t="s">
        <v>11</v>
      </c>
      <c r="C35" s="44"/>
      <c r="D35" s="45"/>
    </row>
    <row r="36" spans="1:4" s="1" customFormat="1" x14ac:dyDescent="0.25">
      <c r="A36" s="44">
        <v>1</v>
      </c>
      <c r="B36" s="44" t="s">
        <v>98</v>
      </c>
      <c r="C36" s="44">
        <v>3762</v>
      </c>
      <c r="D36" s="45"/>
    </row>
    <row r="37" spans="1:4" s="1" customFormat="1" x14ac:dyDescent="0.25">
      <c r="A37" s="44">
        <v>2</v>
      </c>
      <c r="B37" s="44" t="s">
        <v>117</v>
      </c>
      <c r="C37" s="44">
        <v>597.5</v>
      </c>
      <c r="D37" s="45"/>
    </row>
    <row r="38" spans="1:4" s="1" customFormat="1" x14ac:dyDescent="0.25">
      <c r="A38" s="44"/>
      <c r="B38" s="45" t="s">
        <v>116</v>
      </c>
      <c r="C38" s="45">
        <f>SUM(C36:C37)</f>
        <v>4359.5</v>
      </c>
      <c r="D38" s="45">
        <v>52781.03</v>
      </c>
    </row>
    <row r="39" spans="1:4" s="1" customFormat="1" x14ac:dyDescent="0.25">
      <c r="A39" s="44"/>
      <c r="B39" s="45" t="s">
        <v>12</v>
      </c>
      <c r="C39" s="44"/>
      <c r="D39" s="45"/>
    </row>
    <row r="40" spans="1:4" s="1" customFormat="1" x14ac:dyDescent="0.25">
      <c r="A40" s="44">
        <v>1</v>
      </c>
      <c r="B40" s="44" t="s">
        <v>98</v>
      </c>
      <c r="C40" s="44">
        <v>3762</v>
      </c>
      <c r="D40" s="45">
        <v>56543.03</v>
      </c>
    </row>
    <row r="41" spans="1:4" s="1" customFormat="1" x14ac:dyDescent="0.25">
      <c r="A41" s="44"/>
      <c r="B41" s="45" t="s">
        <v>13</v>
      </c>
      <c r="C41" s="44"/>
      <c r="D41" s="45"/>
    </row>
    <row r="42" spans="1:4" s="1" customFormat="1" x14ac:dyDescent="0.25">
      <c r="A42" s="44">
        <v>1</v>
      </c>
      <c r="B42" s="44" t="s">
        <v>98</v>
      </c>
      <c r="C42" s="44">
        <v>3762</v>
      </c>
      <c r="D42" s="45"/>
    </row>
    <row r="43" spans="1:4" s="1" customFormat="1" x14ac:dyDescent="0.25">
      <c r="A43" s="44">
        <v>2</v>
      </c>
      <c r="B43" s="44" t="s">
        <v>131</v>
      </c>
      <c r="C43" s="44">
        <v>577</v>
      </c>
      <c r="D43" s="45"/>
    </row>
    <row r="44" spans="1:4" s="1" customFormat="1" x14ac:dyDescent="0.25">
      <c r="A44" s="44"/>
      <c r="B44" s="45" t="s">
        <v>129</v>
      </c>
      <c r="C44" s="45">
        <f>SUM(C42:C43)</f>
        <v>4339</v>
      </c>
      <c r="D44" s="45">
        <v>60882.03</v>
      </c>
    </row>
    <row r="45" spans="1:4" s="1" customFormat="1" x14ac:dyDescent="0.25">
      <c r="A45" s="44"/>
      <c r="B45" s="45" t="s">
        <v>14</v>
      </c>
      <c r="C45" s="44"/>
      <c r="D45" s="45"/>
    </row>
    <row r="46" spans="1:4" s="1" customFormat="1" x14ac:dyDescent="0.25">
      <c r="A46" s="44">
        <v>1</v>
      </c>
      <c r="B46" s="44" t="s">
        <v>98</v>
      </c>
      <c r="C46" s="44">
        <v>3762</v>
      </c>
      <c r="D46" s="45">
        <f>C46+D44</f>
        <v>64644.03</v>
      </c>
    </row>
    <row r="47" spans="1:4" s="1" customFormat="1" x14ac:dyDescent="0.25">
      <c r="A47" s="44"/>
      <c r="B47" s="45" t="s">
        <v>15</v>
      </c>
      <c r="C47" s="44"/>
      <c r="D47" s="45"/>
    </row>
    <row r="48" spans="1:4" s="1" customFormat="1" x14ac:dyDescent="0.25">
      <c r="A48" s="44">
        <v>1</v>
      </c>
      <c r="B48" s="44" t="s">
        <v>98</v>
      </c>
      <c r="C48" s="44">
        <v>3762</v>
      </c>
      <c r="D48" s="45"/>
    </row>
    <row r="49" spans="1:4" s="1" customFormat="1" ht="30" x14ac:dyDescent="0.25">
      <c r="A49" s="44">
        <v>2</v>
      </c>
      <c r="B49" s="44" t="s">
        <v>148</v>
      </c>
      <c r="C49" s="44">
        <v>600</v>
      </c>
      <c r="D49" s="45"/>
    </row>
    <row r="50" spans="1:4" s="1" customFormat="1" x14ac:dyDescent="0.25">
      <c r="A50" s="44">
        <v>3</v>
      </c>
      <c r="B50" s="44" t="s">
        <v>149</v>
      </c>
      <c r="C50" s="44">
        <v>3200</v>
      </c>
      <c r="D50" s="45"/>
    </row>
    <row r="51" spans="1:4" s="1" customFormat="1" x14ac:dyDescent="0.25">
      <c r="A51" s="44"/>
      <c r="B51" s="45" t="s">
        <v>147</v>
      </c>
      <c r="C51" s="45">
        <f>SUM(C48:C50)</f>
        <v>7562</v>
      </c>
      <c r="D51" s="45">
        <f>C51+D46</f>
        <v>72206.03</v>
      </c>
    </row>
    <row r="52" spans="1:4" s="1" customFormat="1" x14ac:dyDescent="0.25">
      <c r="A52" s="44"/>
      <c r="B52" s="45" t="s">
        <v>16</v>
      </c>
      <c r="C52" s="44"/>
      <c r="D52" s="45"/>
    </row>
    <row r="53" spans="1:4" s="1" customFormat="1" x14ac:dyDescent="0.25">
      <c r="A53" s="44">
        <v>1</v>
      </c>
      <c r="B53" s="44" t="s">
        <v>98</v>
      </c>
      <c r="C53" s="44">
        <v>3762</v>
      </c>
      <c r="D53" s="45">
        <f>C53+D51</f>
        <v>75968.03</v>
      </c>
    </row>
    <row r="54" spans="1:4" s="1" customFormat="1" x14ac:dyDescent="0.25">
      <c r="A54" s="44"/>
      <c r="B54" s="44"/>
      <c r="C54" s="44"/>
      <c r="D54" s="45"/>
    </row>
    <row r="55" spans="1:4" s="1" customFormat="1" x14ac:dyDescent="0.25">
      <c r="A55" s="44"/>
      <c r="B55" s="44"/>
      <c r="C55" s="44"/>
      <c r="D55" s="45"/>
    </row>
    <row r="56" spans="1:4" s="1" customFormat="1" x14ac:dyDescent="0.25">
      <c r="A56" s="44"/>
      <c r="B56" s="44"/>
      <c r="C56" s="44"/>
      <c r="D56" s="45"/>
    </row>
    <row r="57" spans="1:4" s="1" customFormat="1" x14ac:dyDescent="0.25">
      <c r="A57" s="44"/>
      <c r="B57" s="44"/>
      <c r="C57" s="44"/>
      <c r="D57" s="45"/>
    </row>
    <row r="58" spans="1:4" s="1" customFormat="1" x14ac:dyDescent="0.25">
      <c r="A58" s="44"/>
      <c r="B58" s="44"/>
      <c r="C58" s="44"/>
      <c r="D58" s="45"/>
    </row>
    <row r="59" spans="1:4" s="1" customFormat="1" x14ac:dyDescent="0.25">
      <c r="A59" s="44"/>
      <c r="B59" s="44"/>
      <c r="C59" s="44"/>
      <c r="D59" s="45"/>
    </row>
    <row r="60" spans="1:4" s="1" customFormat="1" x14ac:dyDescent="0.25">
      <c r="A60" s="44"/>
      <c r="B60" s="44"/>
      <c r="C60" s="44"/>
      <c r="D60" s="45"/>
    </row>
    <row r="61" spans="1:4" s="1" customFormat="1" x14ac:dyDescent="0.25">
      <c r="A61" s="44"/>
      <c r="B61" s="44"/>
      <c r="C61" s="44"/>
      <c r="D61" s="45"/>
    </row>
    <row r="62" spans="1:4" s="1" customFormat="1" x14ac:dyDescent="0.25">
      <c r="A62" s="44"/>
      <c r="B62" s="44"/>
      <c r="C62" s="44"/>
      <c r="D62" s="45"/>
    </row>
    <row r="63" spans="1:4" s="1" customFormat="1" x14ac:dyDescent="0.25">
      <c r="A63" s="44"/>
      <c r="B63" s="44"/>
      <c r="C63" s="44"/>
      <c r="D63" s="45"/>
    </row>
    <row r="64" spans="1:4" s="1" customFormat="1" x14ac:dyDescent="0.25">
      <c r="A64" s="44"/>
      <c r="B64" s="44"/>
      <c r="C64" s="44"/>
      <c r="D64" s="45"/>
    </row>
    <row r="65" spans="1:4" s="1" customFormat="1" ht="15.75" customHeight="1" x14ac:dyDescent="0.25">
      <c r="A65" s="44"/>
      <c r="B65" s="45"/>
      <c r="C65" s="44"/>
      <c r="D65" s="4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6" workbookViewId="0">
      <selection activeCell="B32" sqref="B32"/>
    </sheetView>
  </sheetViews>
  <sheetFormatPr defaultRowHeight="15" x14ac:dyDescent="0.25"/>
  <cols>
    <col min="1" max="1" width="4.28515625" customWidth="1"/>
    <col min="2" max="2" width="46" customWidth="1"/>
    <col min="3" max="3" width="11" customWidth="1"/>
    <col min="4" max="4" width="10.42578125" customWidth="1"/>
  </cols>
  <sheetData>
    <row r="1" spans="1:4" ht="15.75" x14ac:dyDescent="0.25">
      <c r="A1" s="1"/>
      <c r="B1" s="76" t="s">
        <v>62</v>
      </c>
      <c r="C1" s="76"/>
      <c r="D1" s="76"/>
    </row>
    <row r="2" spans="1:4" ht="15.75" x14ac:dyDescent="0.25">
      <c r="A2" s="1"/>
      <c r="B2" s="2" t="s">
        <v>0</v>
      </c>
      <c r="C2" s="1"/>
      <c r="D2" s="1"/>
    </row>
    <row r="3" spans="1:4" x14ac:dyDescent="0.25">
      <c r="A3" s="1"/>
      <c r="B3" s="75" t="s">
        <v>48</v>
      </c>
      <c r="C3" s="75"/>
      <c r="D3" s="75"/>
    </row>
    <row r="4" spans="1:4" ht="26.25" x14ac:dyDescent="0.25">
      <c r="A4" s="8"/>
      <c r="B4" s="9" t="s">
        <v>1</v>
      </c>
      <c r="C4" s="8" t="s">
        <v>2</v>
      </c>
      <c r="D4" s="9" t="s">
        <v>28</v>
      </c>
    </row>
    <row r="5" spans="1:4" x14ac:dyDescent="0.25">
      <c r="A5" s="8"/>
      <c r="B5" s="3" t="s">
        <v>3</v>
      </c>
      <c r="C5" s="8"/>
      <c r="D5" s="8"/>
    </row>
    <row r="6" spans="1:4" x14ac:dyDescent="0.25">
      <c r="A6" s="44">
        <v>1</v>
      </c>
      <c r="B6" s="44" t="s">
        <v>79</v>
      </c>
      <c r="C6" s="44">
        <f>705.5+428.25</f>
        <v>1133.75</v>
      </c>
      <c r="D6" s="45"/>
    </row>
    <row r="7" spans="1:4" x14ac:dyDescent="0.25">
      <c r="A7" s="44">
        <v>2</v>
      </c>
      <c r="B7" s="44" t="s">
        <v>80</v>
      </c>
      <c r="C7" s="44">
        <v>5710.63</v>
      </c>
      <c r="D7" s="45"/>
    </row>
    <row r="8" spans="1:4" x14ac:dyDescent="0.25">
      <c r="A8" s="44">
        <v>3</v>
      </c>
      <c r="B8" s="44" t="s">
        <v>81</v>
      </c>
      <c r="C8" s="44">
        <v>1163.8</v>
      </c>
      <c r="D8" s="45"/>
    </row>
    <row r="9" spans="1:4" x14ac:dyDescent="0.25">
      <c r="A9" s="44"/>
      <c r="B9" s="45" t="s">
        <v>82</v>
      </c>
      <c r="C9" s="45">
        <f>SUM(C6:C8)</f>
        <v>8008.18</v>
      </c>
      <c r="D9" s="45">
        <f>C9</f>
        <v>8008.18</v>
      </c>
    </row>
    <row r="10" spans="1:4" x14ac:dyDescent="0.25">
      <c r="A10" s="44"/>
      <c r="B10" s="45" t="s">
        <v>4</v>
      </c>
      <c r="C10" s="44"/>
      <c r="D10" s="45"/>
    </row>
    <row r="11" spans="1:4" ht="30" x14ac:dyDescent="0.25">
      <c r="A11" s="44"/>
      <c r="B11" s="44" t="s">
        <v>94</v>
      </c>
      <c r="C11" s="44">
        <v>2686.04</v>
      </c>
      <c r="D11" s="45">
        <f>D9+C11</f>
        <v>10694.220000000001</v>
      </c>
    </row>
    <row r="12" spans="1:4" x14ac:dyDescent="0.25">
      <c r="A12" s="44"/>
      <c r="B12" s="45" t="s">
        <v>9</v>
      </c>
      <c r="C12" s="44"/>
      <c r="D12" s="45"/>
    </row>
    <row r="13" spans="1:4" x14ac:dyDescent="0.25">
      <c r="A13" s="44">
        <v>1</v>
      </c>
      <c r="B13" s="44" t="s">
        <v>102</v>
      </c>
      <c r="C13" s="44">
        <v>1221.43</v>
      </c>
      <c r="D13" s="45"/>
    </row>
    <row r="14" spans="1:4" ht="30" x14ac:dyDescent="0.25">
      <c r="A14" s="44">
        <v>2</v>
      </c>
      <c r="B14" s="44" t="s">
        <v>103</v>
      </c>
      <c r="C14" s="44">
        <v>14339.44</v>
      </c>
      <c r="D14" s="45"/>
    </row>
    <row r="15" spans="1:4" x14ac:dyDescent="0.25">
      <c r="A15" s="44"/>
      <c r="B15" s="45" t="s">
        <v>101</v>
      </c>
      <c r="C15" s="45">
        <v>15560.87</v>
      </c>
      <c r="D15" s="45">
        <v>26255.07</v>
      </c>
    </row>
    <row r="16" spans="1:4" x14ac:dyDescent="0.25">
      <c r="A16" s="44"/>
      <c r="B16" s="45" t="s">
        <v>10</v>
      </c>
      <c r="C16" s="44"/>
      <c r="D16" s="45"/>
    </row>
    <row r="17" spans="1:4" x14ac:dyDescent="0.25">
      <c r="A17" s="44">
        <v>1</v>
      </c>
      <c r="B17" s="44" t="s">
        <v>110</v>
      </c>
      <c r="C17" s="45">
        <v>1599.9</v>
      </c>
      <c r="D17" s="45">
        <v>27854.97</v>
      </c>
    </row>
    <row r="18" spans="1:4" x14ac:dyDescent="0.25">
      <c r="A18" s="44"/>
      <c r="B18" s="45" t="s">
        <v>11</v>
      </c>
      <c r="C18" s="44"/>
      <c r="D18" s="44"/>
    </row>
    <row r="19" spans="1:4" ht="30" x14ac:dyDescent="0.25">
      <c r="A19" s="48">
        <v>1</v>
      </c>
      <c r="B19" s="44" t="s">
        <v>118</v>
      </c>
      <c r="C19" s="44">
        <v>713.75</v>
      </c>
      <c r="D19" s="45"/>
    </row>
    <row r="20" spans="1:4" x14ac:dyDescent="0.25">
      <c r="A20" s="48">
        <v>2</v>
      </c>
      <c r="B20" s="44" t="s">
        <v>119</v>
      </c>
      <c r="C20" s="48">
        <v>301</v>
      </c>
      <c r="D20" s="45"/>
    </row>
    <row r="21" spans="1:4" x14ac:dyDescent="0.25">
      <c r="A21" s="48">
        <v>3</v>
      </c>
      <c r="B21" s="44" t="s">
        <v>120</v>
      </c>
      <c r="C21" s="44">
        <v>1017.9</v>
      </c>
      <c r="D21" s="45"/>
    </row>
    <row r="22" spans="1:4" x14ac:dyDescent="0.25">
      <c r="A22" s="48"/>
      <c r="B22" s="45" t="s">
        <v>116</v>
      </c>
      <c r="C22" s="45">
        <f>SUM(C19:C21)</f>
        <v>2032.65</v>
      </c>
      <c r="D22" s="45">
        <v>29887.62</v>
      </c>
    </row>
    <row r="23" spans="1:4" x14ac:dyDescent="0.25">
      <c r="A23" s="48"/>
      <c r="B23" s="45" t="s">
        <v>13</v>
      </c>
      <c r="C23" s="44"/>
      <c r="D23" s="45"/>
    </row>
    <row r="24" spans="1:4" ht="30" x14ac:dyDescent="0.25">
      <c r="A24" s="48">
        <v>1</v>
      </c>
      <c r="B24" s="44" t="s">
        <v>136</v>
      </c>
      <c r="C24" s="44">
        <v>1181</v>
      </c>
      <c r="D24" s="45"/>
    </row>
    <row r="25" spans="1:4" x14ac:dyDescent="0.25">
      <c r="A25" s="48">
        <v>2</v>
      </c>
      <c r="B25" s="44" t="s">
        <v>137</v>
      </c>
      <c r="C25" s="48">
        <v>1181</v>
      </c>
      <c r="D25" s="45"/>
    </row>
    <row r="26" spans="1:4" x14ac:dyDescent="0.25">
      <c r="A26" s="48">
        <v>3</v>
      </c>
      <c r="B26" s="44" t="s">
        <v>138</v>
      </c>
      <c r="C26" s="44">
        <v>158.25</v>
      </c>
      <c r="D26" s="45"/>
    </row>
    <row r="27" spans="1:4" x14ac:dyDescent="0.25">
      <c r="A27" s="48">
        <v>4</v>
      </c>
      <c r="B27" s="44" t="s">
        <v>139</v>
      </c>
      <c r="C27" s="44">
        <v>1204</v>
      </c>
      <c r="D27" s="44"/>
    </row>
    <row r="28" spans="1:4" x14ac:dyDescent="0.25">
      <c r="A28" s="48"/>
      <c r="B28" s="45" t="s">
        <v>129</v>
      </c>
      <c r="C28" s="45">
        <f>SUM(C24:C27)</f>
        <v>3724.25</v>
      </c>
      <c r="D28" s="45">
        <f>C28+D22</f>
        <v>33611.869999999995</v>
      </c>
    </row>
    <row r="29" spans="1:4" x14ac:dyDescent="0.25">
      <c r="A29" s="48"/>
      <c r="B29" s="45" t="s">
        <v>14</v>
      </c>
      <c r="C29" s="44"/>
      <c r="D29" s="45"/>
    </row>
    <row r="30" spans="1:4" x14ac:dyDescent="0.25">
      <c r="A30" s="48">
        <v>1</v>
      </c>
      <c r="B30" s="44" t="s">
        <v>142</v>
      </c>
      <c r="C30" s="44">
        <v>1609</v>
      </c>
      <c r="D30" s="45">
        <f>C30+D28</f>
        <v>35220.869999999995</v>
      </c>
    </row>
    <row r="31" spans="1:4" x14ac:dyDescent="0.25">
      <c r="A31" s="48"/>
      <c r="B31" s="45" t="s">
        <v>15</v>
      </c>
      <c r="C31" s="44"/>
      <c r="D31" s="45"/>
    </row>
    <row r="32" spans="1:4" ht="30" x14ac:dyDescent="0.25">
      <c r="A32" s="48">
        <v>1</v>
      </c>
      <c r="B32" s="44" t="s">
        <v>150</v>
      </c>
      <c r="C32" s="44">
        <v>10771</v>
      </c>
      <c r="D32" s="45"/>
    </row>
    <row r="33" spans="1:4" x14ac:dyDescent="0.25">
      <c r="A33" s="48">
        <v>2</v>
      </c>
      <c r="B33" s="44" t="s">
        <v>151</v>
      </c>
      <c r="C33" s="44">
        <v>306.5</v>
      </c>
      <c r="D33" s="45"/>
    </row>
    <row r="34" spans="1:4" x14ac:dyDescent="0.25">
      <c r="A34" s="48">
        <v>3</v>
      </c>
      <c r="B34" s="44" t="s">
        <v>152</v>
      </c>
      <c r="C34" s="44">
        <v>898.5</v>
      </c>
      <c r="D34" s="45"/>
    </row>
    <row r="35" spans="1:4" x14ac:dyDescent="0.25">
      <c r="A35" s="48">
        <v>4</v>
      </c>
      <c r="B35" s="44" t="s">
        <v>153</v>
      </c>
      <c r="C35" s="44">
        <v>302.5</v>
      </c>
      <c r="D35" s="45"/>
    </row>
    <row r="36" spans="1:4" x14ac:dyDescent="0.25">
      <c r="A36" s="48"/>
      <c r="B36" s="45" t="s">
        <v>147</v>
      </c>
      <c r="C36" s="45">
        <f>SUM(C32:C35)</f>
        <v>12278.5</v>
      </c>
      <c r="D36" s="45">
        <f>C36+D30</f>
        <v>47499.369999999995</v>
      </c>
    </row>
    <row r="37" spans="1:4" x14ac:dyDescent="0.25">
      <c r="A37" s="48"/>
      <c r="B37" s="45" t="s">
        <v>16</v>
      </c>
      <c r="C37" s="44"/>
      <c r="D37" s="45"/>
    </row>
    <row r="38" spans="1:4" ht="30" x14ac:dyDescent="0.25">
      <c r="A38" s="48">
        <v>1</v>
      </c>
      <c r="B38" s="44" t="s">
        <v>161</v>
      </c>
      <c r="C38" s="44">
        <v>1217</v>
      </c>
      <c r="D38" s="45"/>
    </row>
    <row r="39" spans="1:4" ht="30" x14ac:dyDescent="0.25">
      <c r="A39" s="48">
        <v>2</v>
      </c>
      <c r="B39" s="44" t="s">
        <v>162</v>
      </c>
      <c r="C39" s="44">
        <v>1217</v>
      </c>
      <c r="D39" s="45"/>
    </row>
    <row r="40" spans="1:4" ht="30" x14ac:dyDescent="0.25">
      <c r="A40" s="48">
        <v>3</v>
      </c>
      <c r="B40" s="44" t="s">
        <v>163</v>
      </c>
      <c r="C40" s="48">
        <v>1217</v>
      </c>
      <c r="D40" s="45"/>
    </row>
    <row r="41" spans="1:4" x14ac:dyDescent="0.25">
      <c r="A41" s="48">
        <v>4</v>
      </c>
      <c r="B41" s="44" t="s">
        <v>164</v>
      </c>
      <c r="C41" s="44">
        <v>1217</v>
      </c>
      <c r="D41" s="45"/>
    </row>
    <row r="42" spans="1:4" x14ac:dyDescent="0.25">
      <c r="A42" s="48"/>
      <c r="B42" s="45" t="s">
        <v>160</v>
      </c>
      <c r="C42" s="45">
        <f>SUM(C38:C41)</f>
        <v>4868</v>
      </c>
      <c r="D42" s="45">
        <f>C42+D36</f>
        <v>52367.369999999995</v>
      </c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C22" sqref="C22"/>
    </sheetView>
  </sheetViews>
  <sheetFormatPr defaultRowHeight="15" x14ac:dyDescent="0.25"/>
  <cols>
    <col min="1" max="1" width="4" customWidth="1"/>
    <col min="2" max="2" width="48.28515625" customWidth="1"/>
    <col min="3" max="3" width="10.140625" customWidth="1"/>
    <col min="4" max="4" width="13.140625" customWidth="1"/>
  </cols>
  <sheetData>
    <row r="1" spans="1:8" ht="21" x14ac:dyDescent="0.35">
      <c r="A1" s="1"/>
      <c r="B1" s="78" t="s">
        <v>62</v>
      </c>
      <c r="C1" s="78"/>
      <c r="D1" s="78"/>
      <c r="E1" s="7"/>
      <c r="F1" s="7"/>
      <c r="G1" s="7"/>
      <c r="H1" s="7"/>
    </row>
    <row r="2" spans="1:8" ht="21.6" customHeight="1" x14ac:dyDescent="0.25">
      <c r="A2" s="6"/>
      <c r="B2" s="77" t="s">
        <v>0</v>
      </c>
      <c r="C2" s="77"/>
      <c r="D2" s="77"/>
      <c r="E2" s="1"/>
      <c r="F2" s="1"/>
      <c r="G2" s="1"/>
      <c r="H2" s="1"/>
    </row>
    <row r="3" spans="1:8" ht="17.25" customHeight="1" x14ac:dyDescent="0.25">
      <c r="A3" s="6"/>
      <c r="B3" s="78" t="s">
        <v>49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1</v>
      </c>
      <c r="C4" s="8" t="s">
        <v>2</v>
      </c>
      <c r="D4" s="8" t="s">
        <v>28</v>
      </c>
      <c r="E4" s="1"/>
      <c r="F4" s="1"/>
      <c r="G4" s="1"/>
      <c r="H4" s="1"/>
    </row>
    <row r="5" spans="1:8" x14ac:dyDescent="0.25">
      <c r="A5" s="52"/>
      <c r="B5" s="45" t="s">
        <v>3</v>
      </c>
      <c r="C5" s="52"/>
      <c r="D5" s="52"/>
      <c r="E5" s="1"/>
      <c r="F5" s="1"/>
      <c r="G5" s="1"/>
      <c r="H5" s="1"/>
    </row>
    <row r="6" spans="1:8" x14ac:dyDescent="0.25">
      <c r="A6" s="44">
        <v>1</v>
      </c>
      <c r="B6" s="44" t="s">
        <v>64</v>
      </c>
      <c r="C6" s="70">
        <v>266200.2</v>
      </c>
      <c r="D6" s="71"/>
    </row>
    <row r="7" spans="1:8" x14ac:dyDescent="0.25">
      <c r="A7" s="50"/>
      <c r="B7" s="50" t="s">
        <v>65</v>
      </c>
      <c r="C7" s="72">
        <f>SUM(C6)</f>
        <v>266200.2</v>
      </c>
      <c r="D7" s="71">
        <v>266200.2</v>
      </c>
    </row>
    <row r="8" spans="1:8" x14ac:dyDescent="0.25">
      <c r="A8" s="44"/>
      <c r="B8" s="45" t="s">
        <v>8</v>
      </c>
      <c r="C8" s="45"/>
      <c r="D8" s="44"/>
    </row>
    <row r="9" spans="1:8" x14ac:dyDescent="0.25">
      <c r="A9" s="44">
        <v>1</v>
      </c>
      <c r="B9" s="44" t="s">
        <v>123</v>
      </c>
      <c r="C9" s="44">
        <v>70512.05</v>
      </c>
      <c r="D9" s="44"/>
    </row>
    <row r="10" spans="1:8" x14ac:dyDescent="0.25">
      <c r="A10" s="48"/>
      <c r="B10" s="50" t="s">
        <v>97</v>
      </c>
      <c r="C10" s="50">
        <v>70512.05</v>
      </c>
      <c r="D10" s="50">
        <v>336712.25</v>
      </c>
    </row>
    <row r="11" spans="1:8" x14ac:dyDescent="0.25">
      <c r="A11" s="48"/>
      <c r="B11" s="45" t="s">
        <v>9</v>
      </c>
      <c r="C11" s="54"/>
      <c r="D11" s="63"/>
    </row>
    <row r="12" spans="1:8" x14ac:dyDescent="0.25">
      <c r="A12" s="55">
        <v>1</v>
      </c>
      <c r="B12" s="68" t="s">
        <v>104</v>
      </c>
      <c r="C12" s="48">
        <v>70396</v>
      </c>
      <c r="D12" s="50">
        <v>407108.25</v>
      </c>
    </row>
    <row r="13" spans="1:8" ht="15" customHeight="1" x14ac:dyDescent="0.25">
      <c r="A13" s="56"/>
      <c r="B13" s="67" t="s">
        <v>10</v>
      </c>
      <c r="C13" s="57"/>
      <c r="D13" s="65"/>
    </row>
    <row r="14" spans="1:8" ht="15" customHeight="1" x14ac:dyDescent="0.25">
      <c r="A14" s="48">
        <v>1</v>
      </c>
      <c r="B14" s="44" t="s">
        <v>124</v>
      </c>
      <c r="C14" s="50">
        <v>78120</v>
      </c>
      <c r="D14" s="50">
        <v>485228.25</v>
      </c>
    </row>
    <row r="15" spans="1:8" x14ac:dyDescent="0.25">
      <c r="A15" s="48"/>
      <c r="B15" s="50" t="s">
        <v>11</v>
      </c>
      <c r="C15" s="48"/>
      <c r="D15" s="59"/>
    </row>
    <row r="16" spans="1:8" x14ac:dyDescent="0.25">
      <c r="A16" s="48">
        <v>1</v>
      </c>
      <c r="B16" s="48" t="s">
        <v>121</v>
      </c>
      <c r="C16" s="58">
        <v>3200</v>
      </c>
      <c r="D16" s="45">
        <v>488428.25</v>
      </c>
    </row>
    <row r="17" spans="1:4" x14ac:dyDescent="0.25">
      <c r="A17" s="48"/>
      <c r="B17" s="50" t="s">
        <v>14</v>
      </c>
      <c r="C17" s="48"/>
      <c r="D17" s="59"/>
    </row>
    <row r="18" spans="1:4" ht="30" x14ac:dyDescent="0.25">
      <c r="A18" s="48">
        <v>1</v>
      </c>
      <c r="B18" s="44" t="s">
        <v>143</v>
      </c>
      <c r="C18" s="48">
        <v>13225</v>
      </c>
      <c r="D18" s="48"/>
    </row>
    <row r="19" spans="1:4" x14ac:dyDescent="0.25">
      <c r="A19" s="48">
        <v>2</v>
      </c>
      <c r="B19" s="47" t="s">
        <v>144</v>
      </c>
      <c r="C19" s="48">
        <v>6955</v>
      </c>
      <c r="D19" s="48"/>
    </row>
    <row r="20" spans="1:4" x14ac:dyDescent="0.25">
      <c r="A20" s="48"/>
      <c r="B20" s="50" t="s">
        <v>141</v>
      </c>
      <c r="C20" s="50">
        <f>SUM(C18:C19)</f>
        <v>20180</v>
      </c>
      <c r="D20" s="50">
        <f>C20+D16</f>
        <v>508608.25</v>
      </c>
    </row>
    <row r="21" spans="1:4" x14ac:dyDescent="0.25">
      <c r="A21" s="48"/>
      <c r="B21" s="50" t="s">
        <v>15</v>
      </c>
      <c r="C21" s="59"/>
      <c r="D21" s="50"/>
    </row>
    <row r="22" spans="1:4" ht="30" x14ac:dyDescent="0.25">
      <c r="A22" s="48">
        <v>1</v>
      </c>
      <c r="B22" s="44" t="s">
        <v>154</v>
      </c>
      <c r="C22" s="59">
        <v>12324</v>
      </c>
      <c r="D22" s="59">
        <f>C22+D20</f>
        <v>520932.25</v>
      </c>
    </row>
    <row r="23" spans="1:4" x14ac:dyDescent="0.25">
      <c r="A23" s="48"/>
      <c r="B23" s="48"/>
      <c r="C23" s="60"/>
      <c r="D23" s="59"/>
    </row>
    <row r="24" spans="1:4" x14ac:dyDescent="0.25">
      <c r="A24" s="48"/>
      <c r="B24" s="50"/>
      <c r="C24" s="48"/>
      <c r="D24" s="48"/>
    </row>
    <row r="25" spans="1:4" x14ac:dyDescent="0.25">
      <c r="A25" s="48"/>
      <c r="B25" s="49"/>
      <c r="C25" s="48"/>
      <c r="D25" s="59"/>
    </row>
    <row r="26" spans="1:4" x14ac:dyDescent="0.25">
      <c r="A26" s="48"/>
      <c r="B26" s="44"/>
      <c r="C26" s="48"/>
      <c r="D26" s="48"/>
    </row>
    <row r="27" spans="1:4" x14ac:dyDescent="0.25">
      <c r="A27" s="48"/>
      <c r="B27" s="50"/>
      <c r="C27" s="50"/>
      <c r="D27" s="50"/>
    </row>
    <row r="28" spans="1:4" x14ac:dyDescent="0.25">
      <c r="A28" s="48"/>
      <c r="B28" s="61"/>
      <c r="C28" s="48"/>
      <c r="D28" s="48"/>
    </row>
    <row r="29" spans="1:4" x14ac:dyDescent="0.25">
      <c r="A29" s="48"/>
      <c r="B29" s="49"/>
      <c r="C29" s="48"/>
      <c r="D29" s="48"/>
    </row>
    <row r="30" spans="1:4" x14ac:dyDescent="0.25">
      <c r="A30" s="48"/>
      <c r="B30" s="44"/>
      <c r="C30" s="48"/>
      <c r="D30" s="50"/>
    </row>
    <row r="31" spans="1:4" x14ac:dyDescent="0.25">
      <c r="A31" s="48"/>
      <c r="B31" s="61"/>
      <c r="C31" s="50"/>
      <c r="D31" s="50"/>
    </row>
    <row r="32" spans="1:4" x14ac:dyDescent="0.25">
      <c r="A32" s="48"/>
      <c r="B32" s="62"/>
      <c r="C32" s="48"/>
      <c r="D32" s="48"/>
    </row>
    <row r="33" spans="1:4" x14ac:dyDescent="0.25">
      <c r="A33" s="48"/>
      <c r="B33" s="61"/>
      <c r="C33" s="50"/>
      <c r="D33" s="50"/>
    </row>
    <row r="34" spans="1:4" x14ac:dyDescent="0.25">
      <c r="A34" s="48"/>
      <c r="B34" s="61"/>
      <c r="C34" s="48"/>
      <c r="D34" s="48"/>
    </row>
    <row r="35" spans="1:4" x14ac:dyDescent="0.25">
      <c r="A35" s="48"/>
      <c r="B35" s="62"/>
      <c r="C35" s="48"/>
      <c r="D35" s="48"/>
    </row>
    <row r="36" spans="1:4" x14ac:dyDescent="0.25">
      <c r="A36" s="48"/>
      <c r="B36" s="61"/>
      <c r="C36" s="50"/>
      <c r="D36" s="5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9" sqref="D9"/>
    </sheetView>
  </sheetViews>
  <sheetFormatPr defaultRowHeight="15" x14ac:dyDescent="0.25"/>
  <cols>
    <col min="1" max="1" width="5.140625" customWidth="1"/>
    <col min="2" max="2" width="45.28515625" customWidth="1"/>
    <col min="3" max="3" width="10.42578125" customWidth="1"/>
  </cols>
  <sheetData>
    <row r="1" spans="1:4" ht="15.75" x14ac:dyDescent="0.25">
      <c r="A1" s="1"/>
      <c r="B1" s="78" t="s">
        <v>62</v>
      </c>
      <c r="C1" s="78"/>
      <c r="D1" s="78"/>
    </row>
    <row r="2" spans="1:4" ht="15.75" x14ac:dyDescent="0.25">
      <c r="A2" s="6"/>
      <c r="B2" s="77" t="s">
        <v>0</v>
      </c>
      <c r="C2" s="77"/>
      <c r="D2" s="77"/>
    </row>
    <row r="3" spans="1:4" ht="15.75" x14ac:dyDescent="0.25">
      <c r="A3" s="6"/>
      <c r="B3" s="78" t="s">
        <v>35</v>
      </c>
      <c r="C3" s="78"/>
      <c r="D3" s="78"/>
    </row>
    <row r="4" spans="1:4" ht="26.25" x14ac:dyDescent="0.25">
      <c r="A4" s="8"/>
      <c r="B4" s="9" t="s">
        <v>1</v>
      </c>
      <c r="C4" s="8" t="s">
        <v>2</v>
      </c>
      <c r="D4" s="8" t="s">
        <v>28</v>
      </c>
    </row>
    <row r="5" spans="1:4" x14ac:dyDescent="0.25">
      <c r="A5" s="52"/>
      <c r="B5" s="45" t="s">
        <v>6</v>
      </c>
      <c r="C5" s="52"/>
      <c r="D5" s="10"/>
    </row>
    <row r="6" spans="1:4" x14ac:dyDescent="0.25">
      <c r="A6" s="44">
        <v>1</v>
      </c>
      <c r="B6" s="44" t="s">
        <v>83</v>
      </c>
      <c r="C6" s="53">
        <v>21873.08</v>
      </c>
      <c r="D6" s="28">
        <v>21873.08</v>
      </c>
    </row>
    <row r="7" spans="1:4" x14ac:dyDescent="0.25">
      <c r="A7" s="48"/>
      <c r="B7" s="50" t="s">
        <v>10</v>
      </c>
      <c r="C7" s="66"/>
      <c r="D7" s="30"/>
    </row>
    <row r="8" spans="1:4" x14ac:dyDescent="0.25">
      <c r="A8" s="48">
        <v>1</v>
      </c>
      <c r="B8" s="44" t="s">
        <v>111</v>
      </c>
      <c r="C8" s="69">
        <v>10403.879999999999</v>
      </c>
      <c r="D8" s="73">
        <v>32276.959999999999</v>
      </c>
    </row>
    <row r="9" spans="1:4" x14ac:dyDescent="0.25">
      <c r="A9" s="55"/>
      <c r="B9" s="64"/>
      <c r="C9" s="50"/>
      <c r="D9" s="30"/>
    </row>
    <row r="10" spans="1:4" x14ac:dyDescent="0.25">
      <c r="A10" s="56"/>
      <c r="B10" s="67"/>
      <c r="C10" s="57"/>
      <c r="D10" s="15"/>
    </row>
    <row r="11" spans="1:4" x14ac:dyDescent="0.25">
      <c r="A11" s="48"/>
      <c r="B11" s="44"/>
      <c r="C11" s="48"/>
      <c r="D11" s="14"/>
    </row>
    <row r="12" spans="1:4" x14ac:dyDescent="0.25">
      <c r="A12" s="48"/>
      <c r="B12" s="48"/>
      <c r="C12" s="48"/>
      <c r="D12" s="14"/>
    </row>
    <row r="13" spans="1:4" x14ac:dyDescent="0.25">
      <c r="A13" s="48"/>
      <c r="B13" s="48"/>
      <c r="C13" s="48"/>
      <c r="D13" s="14"/>
    </row>
    <row r="14" spans="1:4" x14ac:dyDescent="0.25">
      <c r="A14" s="48"/>
      <c r="B14" s="50"/>
      <c r="C14" s="50"/>
      <c r="D14" s="13"/>
    </row>
    <row r="15" spans="1:4" x14ac:dyDescent="0.25">
      <c r="A15" s="48"/>
      <c r="B15" s="50"/>
      <c r="C15" s="48"/>
      <c r="D15" s="14"/>
    </row>
    <row r="16" spans="1:4" x14ac:dyDescent="0.25">
      <c r="A16" s="48"/>
      <c r="B16" s="47"/>
      <c r="C16" s="48"/>
      <c r="D16" s="14"/>
    </row>
    <row r="17" spans="1:4" x14ac:dyDescent="0.25">
      <c r="A17" s="48"/>
      <c r="B17" s="48"/>
      <c r="C17" s="48"/>
      <c r="D17" s="14"/>
    </row>
    <row r="18" spans="1:4" x14ac:dyDescent="0.25">
      <c r="A18" s="48"/>
      <c r="B18" s="50"/>
      <c r="C18" s="50"/>
      <c r="D18" s="13"/>
    </row>
    <row r="19" spans="1:4" x14ac:dyDescent="0.25">
      <c r="A19" s="48"/>
      <c r="B19" s="50"/>
      <c r="C19" s="48"/>
      <c r="D19" s="14"/>
    </row>
    <row r="20" spans="1:4" x14ac:dyDescent="0.25">
      <c r="A20" s="48"/>
      <c r="B20" s="49"/>
      <c r="C20" s="48"/>
      <c r="D20" s="14"/>
    </row>
    <row r="21" spans="1:4" x14ac:dyDescent="0.25">
      <c r="A21" s="48"/>
      <c r="B21" s="44"/>
      <c r="C21" s="48"/>
      <c r="D21" s="14"/>
    </row>
    <row r="22" spans="1:4" x14ac:dyDescent="0.25">
      <c r="A22" s="48"/>
      <c r="B22" s="50"/>
      <c r="C22" s="50"/>
      <c r="D22" s="13"/>
    </row>
    <row r="23" spans="1:4" x14ac:dyDescent="0.25">
      <c r="A23" s="48"/>
      <c r="B23" s="61"/>
      <c r="C23" s="48"/>
      <c r="D23" s="14"/>
    </row>
    <row r="24" spans="1:4" x14ac:dyDescent="0.25">
      <c r="A24" s="48"/>
      <c r="B24" s="49"/>
      <c r="C24" s="48"/>
      <c r="D24" s="14"/>
    </row>
    <row r="25" spans="1:4" x14ac:dyDescent="0.25">
      <c r="A25" s="48"/>
      <c r="B25" s="44"/>
      <c r="C25" s="48"/>
      <c r="D25" s="13"/>
    </row>
    <row r="26" spans="1:4" x14ac:dyDescent="0.25">
      <c r="A26" s="48"/>
      <c r="B26" s="61"/>
      <c r="C26" s="50"/>
      <c r="D26" s="13"/>
    </row>
    <row r="27" spans="1:4" x14ac:dyDescent="0.25">
      <c r="A27" s="48"/>
      <c r="B27" s="62"/>
      <c r="C27" s="48"/>
      <c r="D27" s="14"/>
    </row>
    <row r="28" spans="1:4" x14ac:dyDescent="0.25">
      <c r="A28" s="48"/>
      <c r="B28" s="61"/>
      <c r="C28" s="50"/>
      <c r="D28" s="13"/>
    </row>
    <row r="29" spans="1:4" x14ac:dyDescent="0.25">
      <c r="A29" s="48"/>
      <c r="B29" s="61"/>
      <c r="C29" s="48"/>
      <c r="D29" s="14"/>
    </row>
    <row r="30" spans="1:4" x14ac:dyDescent="0.25">
      <c r="A30" s="48"/>
      <c r="B30" s="62"/>
      <c r="C30" s="48"/>
      <c r="D30" s="14"/>
    </row>
    <row r="31" spans="1:4" x14ac:dyDescent="0.25">
      <c r="A31" s="48"/>
      <c r="B31" s="61"/>
      <c r="C31" s="50"/>
      <c r="D31" s="1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D15" sqref="D15"/>
    </sheetView>
  </sheetViews>
  <sheetFormatPr defaultRowHeight="15" x14ac:dyDescent="0.25"/>
  <cols>
    <col min="1" max="1" width="3.7109375" customWidth="1"/>
    <col min="2" max="2" width="49.42578125" customWidth="1"/>
    <col min="3" max="3" width="10.140625" customWidth="1"/>
    <col min="4" max="4" width="12.7109375" customWidth="1"/>
  </cols>
  <sheetData>
    <row r="1" spans="1:8" ht="21" x14ac:dyDescent="0.35">
      <c r="A1" s="1"/>
      <c r="B1" s="78" t="s">
        <v>63</v>
      </c>
      <c r="C1" s="78"/>
      <c r="D1" s="78"/>
      <c r="E1" s="7"/>
      <c r="F1" s="7"/>
      <c r="G1" s="7"/>
      <c r="H1" s="7"/>
    </row>
    <row r="2" spans="1:8" ht="15.75" x14ac:dyDescent="0.25">
      <c r="A2" s="6"/>
      <c r="B2" s="77" t="s">
        <v>0</v>
      </c>
      <c r="C2" s="77"/>
      <c r="D2" s="77"/>
      <c r="E2" s="1"/>
      <c r="F2" s="1"/>
      <c r="G2" s="1"/>
      <c r="H2" s="1"/>
    </row>
    <row r="3" spans="1:8" ht="15.75" x14ac:dyDescent="0.25">
      <c r="A3" s="6"/>
      <c r="B3" s="78" t="s">
        <v>50</v>
      </c>
      <c r="C3" s="78"/>
      <c r="D3" s="78"/>
      <c r="E3" s="1"/>
      <c r="F3" s="1"/>
      <c r="G3" s="1"/>
      <c r="H3" s="1"/>
    </row>
    <row r="4" spans="1:8" ht="30" x14ac:dyDescent="0.25">
      <c r="A4" s="28"/>
      <c r="B4" s="34" t="s">
        <v>1</v>
      </c>
      <c r="C4" s="28" t="s">
        <v>2</v>
      </c>
      <c r="D4" s="34" t="s">
        <v>28</v>
      </c>
      <c r="E4" s="1"/>
      <c r="F4" s="1"/>
      <c r="G4" s="1"/>
      <c r="H4" s="1"/>
    </row>
    <row r="5" spans="1:8" x14ac:dyDescent="0.25">
      <c r="A5" s="48"/>
      <c r="B5" s="45" t="s">
        <v>11</v>
      </c>
      <c r="C5" s="48"/>
      <c r="D5" s="50"/>
    </row>
    <row r="6" spans="1:8" x14ac:dyDescent="0.25">
      <c r="A6" s="48">
        <v>1</v>
      </c>
      <c r="B6" s="44" t="s">
        <v>122</v>
      </c>
      <c r="C6" s="50">
        <v>11816.81</v>
      </c>
      <c r="D6" s="50">
        <v>11816.81</v>
      </c>
    </row>
    <row r="7" spans="1:8" x14ac:dyDescent="0.25">
      <c r="A7" s="48"/>
      <c r="B7" s="45" t="s">
        <v>13</v>
      </c>
      <c r="C7" s="44"/>
      <c r="D7" s="50"/>
    </row>
    <row r="8" spans="1:8" x14ac:dyDescent="0.25">
      <c r="A8" s="48">
        <v>1</v>
      </c>
      <c r="B8" s="44" t="s">
        <v>132</v>
      </c>
      <c r="C8" s="48">
        <v>4743.2</v>
      </c>
      <c r="D8" s="48"/>
    </row>
    <row r="9" spans="1:8" s="5" customFormat="1" x14ac:dyDescent="0.25">
      <c r="A9" s="48">
        <v>2</v>
      </c>
      <c r="B9" s="44" t="s">
        <v>133</v>
      </c>
      <c r="C9" s="48">
        <v>1900</v>
      </c>
      <c r="D9" s="50"/>
    </row>
    <row r="10" spans="1:8" x14ac:dyDescent="0.25">
      <c r="A10" s="48">
        <v>3</v>
      </c>
      <c r="B10" s="48" t="s">
        <v>134</v>
      </c>
      <c r="C10" s="48">
        <v>1044</v>
      </c>
      <c r="D10" s="50"/>
    </row>
    <row r="11" spans="1:8" x14ac:dyDescent="0.25">
      <c r="A11" s="48"/>
      <c r="B11" s="45" t="s">
        <v>129</v>
      </c>
      <c r="C11" s="50">
        <f>SUM(C8:C10)</f>
        <v>7687.2</v>
      </c>
      <c r="D11" s="50">
        <v>19504.009999999998</v>
      </c>
    </row>
    <row r="12" spans="1:8" x14ac:dyDescent="0.25">
      <c r="A12" s="48"/>
      <c r="B12" s="45" t="s">
        <v>15</v>
      </c>
      <c r="C12" s="48"/>
      <c r="D12" s="48"/>
    </row>
    <row r="13" spans="1:8" x14ac:dyDescent="0.25">
      <c r="A13" s="48">
        <v>1</v>
      </c>
      <c r="B13" s="44" t="s">
        <v>155</v>
      </c>
      <c r="C13" s="44">
        <v>3731.6</v>
      </c>
      <c r="D13" s="48"/>
    </row>
    <row r="14" spans="1:8" x14ac:dyDescent="0.25">
      <c r="A14" s="48">
        <v>2</v>
      </c>
      <c r="B14" s="44" t="s">
        <v>156</v>
      </c>
      <c r="C14" s="60">
        <v>14517.1</v>
      </c>
      <c r="D14" s="59"/>
    </row>
    <row r="15" spans="1:8" x14ac:dyDescent="0.25">
      <c r="A15" s="48"/>
      <c r="B15" s="45" t="s">
        <v>147</v>
      </c>
      <c r="C15" s="50">
        <f>SUM(C13:C14)</f>
        <v>18248.7</v>
      </c>
      <c r="D15" s="50">
        <f>C15+D11</f>
        <v>37752.71</v>
      </c>
    </row>
    <row r="16" spans="1:8" x14ac:dyDescent="0.25">
      <c r="A16" s="48"/>
      <c r="B16" s="44"/>
      <c r="C16" s="48"/>
      <c r="D16" s="59"/>
    </row>
    <row r="17" spans="1:4" x14ac:dyDescent="0.25">
      <c r="A17" s="48"/>
      <c r="B17" s="45"/>
      <c r="C17" s="50"/>
      <c r="D17" s="50"/>
    </row>
    <row r="18" spans="1:4" x14ac:dyDescent="0.25">
      <c r="A18" s="48"/>
      <c r="B18" s="44"/>
      <c r="C18" s="48"/>
      <c r="D18" s="59"/>
    </row>
    <row r="19" spans="1:4" x14ac:dyDescent="0.25">
      <c r="A19" s="48"/>
      <c r="B19" s="44"/>
      <c r="C19" s="48"/>
      <c r="D19" s="48"/>
    </row>
    <row r="20" spans="1:4" x14ac:dyDescent="0.25">
      <c r="A20" s="30"/>
      <c r="B20" s="28"/>
      <c r="C20" s="30"/>
      <c r="D20" s="30"/>
    </row>
    <row r="21" spans="1:4" x14ac:dyDescent="0.25">
      <c r="A21" s="30"/>
      <c r="B21" s="3"/>
      <c r="C21" s="13"/>
      <c r="D21" s="13"/>
    </row>
    <row r="22" spans="1:4" x14ac:dyDescent="0.25">
      <c r="A22" s="30"/>
      <c r="B22" s="22"/>
      <c r="C22" s="30"/>
      <c r="D22" s="30"/>
    </row>
    <row r="23" spans="1:4" x14ac:dyDescent="0.25">
      <c r="A23" s="30"/>
      <c r="B23" s="16"/>
      <c r="C23" s="30"/>
      <c r="D23" s="30"/>
    </row>
    <row r="24" spans="1:4" x14ac:dyDescent="0.25">
      <c r="A24" s="30"/>
      <c r="B24" s="22"/>
      <c r="C24" s="13"/>
      <c r="D24" s="13"/>
    </row>
    <row r="25" spans="1:4" x14ac:dyDescent="0.25">
      <c r="A25" s="30"/>
      <c r="B25" s="22"/>
      <c r="C25" s="30"/>
      <c r="D25" s="30"/>
    </row>
    <row r="26" spans="1:4" x14ac:dyDescent="0.25">
      <c r="A26" s="30"/>
      <c r="B26" s="16"/>
      <c r="C26" s="30"/>
      <c r="D26" s="30"/>
    </row>
    <row r="27" spans="1:4" x14ac:dyDescent="0.25">
      <c r="A27" s="30"/>
      <c r="B27" s="22"/>
      <c r="C27" s="13"/>
      <c r="D27" s="13"/>
    </row>
    <row r="28" spans="1:4" x14ac:dyDescent="0.25">
      <c r="A28" s="30"/>
      <c r="B28" s="22"/>
      <c r="C28" s="30"/>
      <c r="D28" s="30"/>
    </row>
    <row r="29" spans="1:4" x14ac:dyDescent="0.25">
      <c r="A29" s="30"/>
      <c r="B29" s="16"/>
      <c r="C29" s="30"/>
      <c r="D29" s="13"/>
    </row>
    <row r="30" spans="1:4" x14ac:dyDescent="0.25">
      <c r="A30" s="30"/>
      <c r="B30" s="22"/>
      <c r="C30" s="13"/>
      <c r="D30" s="13"/>
    </row>
    <row r="31" spans="1:4" x14ac:dyDescent="0.25">
      <c r="A31" s="30"/>
      <c r="B31" s="16"/>
      <c r="C31" s="30"/>
      <c r="D31" s="30"/>
    </row>
    <row r="32" spans="1:4" x14ac:dyDescent="0.25">
      <c r="A32" s="30"/>
      <c r="B32" s="22"/>
      <c r="C32" s="13"/>
      <c r="D32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zoomScale="60" zoomScaleNormal="60" workbookViewId="0">
      <selection sqref="A1:N29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5.140625" customWidth="1"/>
    <col min="5" max="5" width="16.140625" customWidth="1"/>
    <col min="6" max="6" width="15.7109375" customWidth="1"/>
    <col min="7" max="7" width="16.5703125" customWidth="1"/>
    <col min="8" max="8" width="15.28515625" customWidth="1"/>
    <col min="9" max="9" width="15.85546875" customWidth="1"/>
    <col min="10" max="10" width="15.140625" customWidth="1"/>
    <col min="11" max="11" width="14.85546875" customWidth="1"/>
    <col min="12" max="12" width="16.7109375" customWidth="1"/>
    <col min="13" max="13" width="15.28515625" customWidth="1"/>
    <col min="14" max="14" width="19.28515625" customWidth="1"/>
  </cols>
  <sheetData>
    <row r="1" spans="1:14" x14ac:dyDescent="0.25">
      <c r="A1" s="79" t="s">
        <v>60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21" x14ac:dyDescent="0.35">
      <c r="A2" s="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2" customFormat="1" ht="20.25" customHeight="1" x14ac:dyDescent="0.25">
      <c r="A3" s="9"/>
      <c r="B3" s="23" t="s">
        <v>3</v>
      </c>
      <c r="C3" s="23" t="s">
        <v>6</v>
      </c>
      <c r="D3" s="23" t="s">
        <v>4</v>
      </c>
      <c r="E3" s="23" t="s">
        <v>8</v>
      </c>
      <c r="F3" s="23" t="s">
        <v>9</v>
      </c>
      <c r="G3" s="23" t="s">
        <v>10</v>
      </c>
      <c r="H3" s="23" t="s">
        <v>11</v>
      </c>
      <c r="I3" s="23" t="s">
        <v>12</v>
      </c>
      <c r="J3" s="23" t="s">
        <v>13</v>
      </c>
      <c r="K3" s="23" t="s">
        <v>14</v>
      </c>
      <c r="L3" s="23" t="s">
        <v>15</v>
      </c>
      <c r="M3" s="23" t="s">
        <v>16</v>
      </c>
      <c r="N3" s="18" t="s">
        <v>17</v>
      </c>
    </row>
    <row r="4" spans="1:14" ht="39.75" customHeight="1" x14ac:dyDescent="0.35">
      <c r="A4" s="24" t="s">
        <v>30</v>
      </c>
      <c r="B4" s="19">
        <f>B5+B6+B8</f>
        <v>40203.049999999996</v>
      </c>
      <c r="C4" s="19">
        <f t="shared" ref="C4:N4" si="0">C5+C6+C8</f>
        <v>37882.5</v>
      </c>
      <c r="D4" s="19">
        <f t="shared" si="0"/>
        <v>43911.81</v>
      </c>
      <c r="E4" s="19">
        <f>E5+E6+E7+E8</f>
        <v>37909.729999999996</v>
      </c>
      <c r="F4" s="19">
        <f t="shared" si="0"/>
        <v>37909.729999999996</v>
      </c>
      <c r="G4" s="19">
        <f t="shared" si="0"/>
        <v>37909.729999999996</v>
      </c>
      <c r="H4" s="19">
        <f t="shared" si="0"/>
        <v>37909.729999999996</v>
      </c>
      <c r="I4" s="19">
        <f t="shared" si="0"/>
        <v>37909.729999999996</v>
      </c>
      <c r="J4" s="19">
        <f t="shared" si="0"/>
        <v>37909.729999999996</v>
      </c>
      <c r="K4" s="19">
        <f t="shared" si="0"/>
        <v>37909.729999999996</v>
      </c>
      <c r="L4" s="19">
        <f t="shared" si="0"/>
        <v>37909.729999999996</v>
      </c>
      <c r="M4" s="19">
        <f t="shared" si="0"/>
        <v>37909.729999999996</v>
      </c>
      <c r="N4" s="19">
        <f t="shared" si="0"/>
        <v>463184.92999999988</v>
      </c>
    </row>
    <row r="5" spans="1:14" ht="39" customHeight="1" x14ac:dyDescent="0.35">
      <c r="A5" s="24" t="s">
        <v>18</v>
      </c>
      <c r="B5" s="20">
        <v>18384.28</v>
      </c>
      <c r="C5" s="20">
        <v>18355.25</v>
      </c>
      <c r="D5" s="20">
        <v>18369.77</v>
      </c>
      <c r="E5" s="20">
        <v>18369.77</v>
      </c>
      <c r="F5" s="20">
        <v>18369.77</v>
      </c>
      <c r="G5" s="20">
        <v>18369.77</v>
      </c>
      <c r="H5" s="33">
        <v>18369.77</v>
      </c>
      <c r="I5" s="20">
        <v>18369.77</v>
      </c>
      <c r="J5" s="20">
        <v>18369.77</v>
      </c>
      <c r="K5" s="20">
        <v>18369.77</v>
      </c>
      <c r="L5" s="20">
        <v>18369.77</v>
      </c>
      <c r="M5" s="20">
        <v>18369.77</v>
      </c>
      <c r="N5" s="19">
        <f t="shared" ref="N5:N23" si="1">SUM(B5:M5)</f>
        <v>220437.22999999998</v>
      </c>
    </row>
    <row r="6" spans="1:14" ht="44.25" customHeight="1" x14ac:dyDescent="0.35">
      <c r="A6" s="24" t="s">
        <v>37</v>
      </c>
      <c r="B6" s="20">
        <v>19552.669999999998</v>
      </c>
      <c r="C6" s="20">
        <v>19527.25</v>
      </c>
      <c r="D6" s="20">
        <v>19539.96</v>
      </c>
      <c r="E6" s="20">
        <v>19539.96</v>
      </c>
      <c r="F6" s="20">
        <v>19539.96</v>
      </c>
      <c r="G6" s="20">
        <v>19539.96</v>
      </c>
      <c r="H6" s="33">
        <v>19539.96</v>
      </c>
      <c r="I6" s="20">
        <v>19539.96</v>
      </c>
      <c r="J6" s="20">
        <v>19539.96</v>
      </c>
      <c r="K6" s="20">
        <v>19539.96</v>
      </c>
      <c r="L6" s="20">
        <v>19539.96</v>
      </c>
      <c r="M6" s="20">
        <v>19539.96</v>
      </c>
      <c r="N6" s="19">
        <f t="shared" si="1"/>
        <v>234479.51999999993</v>
      </c>
    </row>
    <row r="7" spans="1:14" ht="44.25" customHeight="1" x14ac:dyDescent="0.35">
      <c r="A7" s="24" t="s">
        <v>95</v>
      </c>
      <c r="B7" s="20"/>
      <c r="C7" s="20"/>
      <c r="D7" s="20"/>
      <c r="E7" s="20"/>
      <c r="F7" s="20"/>
      <c r="G7" s="20"/>
      <c r="H7" s="33"/>
      <c r="I7" s="20"/>
      <c r="J7" s="20"/>
      <c r="K7" s="20"/>
      <c r="L7" s="20"/>
      <c r="M7" s="20"/>
      <c r="N7" s="19"/>
    </row>
    <row r="8" spans="1:14" ht="44.25" customHeight="1" x14ac:dyDescent="0.35">
      <c r="A8" s="24" t="s">
        <v>34</v>
      </c>
      <c r="B8" s="20">
        <v>2266.1</v>
      </c>
      <c r="C8" s="20"/>
      <c r="D8" s="20">
        <v>6002.08</v>
      </c>
      <c r="E8" s="20"/>
      <c r="F8" s="20"/>
      <c r="G8" s="20"/>
      <c r="H8" s="33"/>
      <c r="I8" s="20"/>
      <c r="J8" s="20"/>
      <c r="K8" s="20"/>
      <c r="L8" s="20"/>
      <c r="M8" s="20"/>
      <c r="N8" s="19">
        <f t="shared" si="1"/>
        <v>8268.18</v>
      </c>
    </row>
    <row r="9" spans="1:14" ht="36" customHeight="1" x14ac:dyDescent="0.35">
      <c r="A9" s="25" t="s">
        <v>19</v>
      </c>
      <c r="B9" s="19">
        <f>B10+B11+B12+B13</f>
        <v>38434.800000000003</v>
      </c>
      <c r="C9" s="19">
        <f t="shared" ref="C9:M9" si="2">C10+C11+C12+C13</f>
        <v>30345.670000000002</v>
      </c>
      <c r="D9" s="19">
        <f t="shared" si="2"/>
        <v>12133.66</v>
      </c>
      <c r="E9" s="19">
        <f>E10+E11+E12+E13</f>
        <v>7960.99</v>
      </c>
      <c r="F9" s="19">
        <f t="shared" si="2"/>
        <v>25336.91</v>
      </c>
      <c r="G9" s="19">
        <f t="shared" si="2"/>
        <v>13995.1</v>
      </c>
      <c r="H9" s="32">
        <f t="shared" si="2"/>
        <v>11484.9</v>
      </c>
      <c r="I9" s="19">
        <f t="shared" si="2"/>
        <v>9142.2799999999988</v>
      </c>
      <c r="J9" s="19">
        <f t="shared" si="2"/>
        <v>16143.65</v>
      </c>
      <c r="K9" s="19">
        <f t="shared" si="2"/>
        <v>11468.630000000001</v>
      </c>
      <c r="L9" s="19">
        <f t="shared" si="2"/>
        <v>26596.399999999998</v>
      </c>
      <c r="M9" s="19">
        <f t="shared" si="2"/>
        <v>14209.57</v>
      </c>
      <c r="N9" s="19">
        <f t="shared" si="1"/>
        <v>217252.56000000003</v>
      </c>
    </row>
    <row r="10" spans="1:14" ht="40.5" customHeight="1" x14ac:dyDescent="0.35">
      <c r="A10" s="24" t="s">
        <v>20</v>
      </c>
      <c r="B10" s="20">
        <v>16923.18</v>
      </c>
      <c r="C10" s="20">
        <v>14807.9</v>
      </c>
      <c r="D10" s="20">
        <v>1823.92</v>
      </c>
      <c r="E10" s="20">
        <v>1823.92</v>
      </c>
      <c r="F10" s="20">
        <v>1223.92</v>
      </c>
      <c r="G10" s="20">
        <v>1873.02</v>
      </c>
      <c r="H10" s="33">
        <v>2123.92</v>
      </c>
      <c r="I10" s="20">
        <v>1223.92</v>
      </c>
      <c r="J10" s="20">
        <v>4315.92</v>
      </c>
      <c r="K10" s="20">
        <v>2926.92</v>
      </c>
      <c r="L10" s="20">
        <v>2991.42</v>
      </c>
      <c r="M10" s="20">
        <v>4783.92</v>
      </c>
      <c r="N10" s="19">
        <f t="shared" si="1"/>
        <v>56841.879999999983</v>
      </c>
    </row>
    <row r="11" spans="1:14" ht="45.75" customHeight="1" x14ac:dyDescent="0.35">
      <c r="A11" s="24" t="s">
        <v>21</v>
      </c>
      <c r="B11" s="21">
        <v>9738.9599999999991</v>
      </c>
      <c r="C11" s="20">
        <v>14944</v>
      </c>
      <c r="D11" s="20">
        <v>5046.75</v>
      </c>
      <c r="E11" s="20">
        <v>3762</v>
      </c>
      <c r="F11" s="20">
        <v>6580.82</v>
      </c>
      <c r="G11" s="20">
        <v>8349</v>
      </c>
      <c r="H11" s="33">
        <v>4359.5</v>
      </c>
      <c r="I11" s="20">
        <v>3762</v>
      </c>
      <c r="J11" s="20">
        <v>4339</v>
      </c>
      <c r="K11" s="20">
        <v>3762</v>
      </c>
      <c r="L11" s="20">
        <v>7562</v>
      </c>
      <c r="M11" s="20">
        <v>3762</v>
      </c>
      <c r="N11" s="19">
        <f t="shared" si="1"/>
        <v>75968.03</v>
      </c>
    </row>
    <row r="12" spans="1:14" ht="45.75" customHeight="1" x14ac:dyDescent="0.35">
      <c r="A12" s="31" t="s">
        <v>32</v>
      </c>
      <c r="B12" s="21">
        <v>8008.18</v>
      </c>
      <c r="C12" s="20"/>
      <c r="D12" s="20">
        <v>2686.04</v>
      </c>
      <c r="E12" s="20"/>
      <c r="F12" s="20">
        <v>15560.87</v>
      </c>
      <c r="G12" s="20">
        <v>1599.9</v>
      </c>
      <c r="H12" s="33">
        <v>2032.65</v>
      </c>
      <c r="I12" s="20"/>
      <c r="J12" s="20">
        <v>3724.25</v>
      </c>
      <c r="K12" s="20">
        <v>1609</v>
      </c>
      <c r="L12" s="20">
        <v>12278.5</v>
      </c>
      <c r="M12" s="20">
        <v>4868</v>
      </c>
      <c r="N12" s="19">
        <f t="shared" si="1"/>
        <v>52367.390000000007</v>
      </c>
    </row>
    <row r="13" spans="1:14" ht="21.75" customHeight="1" x14ac:dyDescent="0.35">
      <c r="A13" s="24" t="s">
        <v>22</v>
      </c>
      <c r="B13" s="20">
        <v>3764.48</v>
      </c>
      <c r="C13" s="20">
        <v>593.77</v>
      </c>
      <c r="D13" s="20">
        <v>2576.9499999999998</v>
      </c>
      <c r="E13" s="20">
        <v>2375.0700000000002</v>
      </c>
      <c r="F13" s="20">
        <v>1971.3</v>
      </c>
      <c r="G13" s="20">
        <v>2173.1799999999998</v>
      </c>
      <c r="H13" s="33">
        <v>2968.83</v>
      </c>
      <c r="I13" s="20">
        <v>4156.3599999999997</v>
      </c>
      <c r="J13" s="20">
        <v>3764.48</v>
      </c>
      <c r="K13" s="20">
        <v>3170.71</v>
      </c>
      <c r="L13" s="20">
        <v>3764.48</v>
      </c>
      <c r="M13" s="20">
        <v>795.65</v>
      </c>
      <c r="N13" s="19">
        <f t="shared" si="1"/>
        <v>32075.260000000002</v>
      </c>
    </row>
    <row r="14" spans="1:14" ht="23.25" customHeight="1" x14ac:dyDescent="0.35">
      <c r="A14" s="25" t="s">
        <v>23</v>
      </c>
      <c r="B14" s="19">
        <f>B15+B16+B17</f>
        <v>266200.2</v>
      </c>
      <c r="C14" s="19">
        <f t="shared" ref="C14:M14" si="3">C15+C16+C17</f>
        <v>21873.08</v>
      </c>
      <c r="D14" s="19">
        <f t="shared" si="3"/>
        <v>0</v>
      </c>
      <c r="E14" s="19">
        <f t="shared" si="3"/>
        <v>70512.05</v>
      </c>
      <c r="F14" s="19">
        <f t="shared" si="3"/>
        <v>70396</v>
      </c>
      <c r="G14" s="19">
        <f t="shared" si="3"/>
        <v>88523.88</v>
      </c>
      <c r="H14" s="32">
        <f t="shared" si="3"/>
        <v>15016.81</v>
      </c>
      <c r="I14" s="19">
        <f t="shared" si="3"/>
        <v>0</v>
      </c>
      <c r="J14" s="19">
        <f t="shared" si="3"/>
        <v>7687.2</v>
      </c>
      <c r="K14" s="19">
        <f t="shared" si="3"/>
        <v>20180</v>
      </c>
      <c r="L14" s="19">
        <f t="shared" si="3"/>
        <v>30572.7</v>
      </c>
      <c r="M14" s="19">
        <f t="shared" si="3"/>
        <v>0</v>
      </c>
      <c r="N14" s="19">
        <f t="shared" si="1"/>
        <v>590961.91999999993</v>
      </c>
    </row>
    <row r="15" spans="1:14" ht="42" customHeight="1" x14ac:dyDescent="0.35">
      <c r="A15" s="24" t="s">
        <v>24</v>
      </c>
      <c r="B15" s="20"/>
      <c r="C15" s="20"/>
      <c r="D15" s="20"/>
      <c r="E15" s="20"/>
      <c r="F15" s="20"/>
      <c r="G15" s="20"/>
      <c r="H15" s="33">
        <v>11816.81</v>
      </c>
      <c r="I15" s="20"/>
      <c r="J15" s="20">
        <v>7687.2</v>
      </c>
      <c r="K15" s="20"/>
      <c r="L15" s="20">
        <v>18248.7</v>
      </c>
      <c r="M15" s="20"/>
      <c r="N15" s="20">
        <f t="shared" si="1"/>
        <v>37752.71</v>
      </c>
    </row>
    <row r="16" spans="1:14" ht="40.5" customHeight="1" x14ac:dyDescent="0.35">
      <c r="A16" s="24" t="s">
        <v>25</v>
      </c>
      <c r="B16" s="20">
        <v>266200.2</v>
      </c>
      <c r="C16" s="20"/>
      <c r="D16" s="20"/>
      <c r="E16" s="20">
        <v>70512.05</v>
      </c>
      <c r="F16" s="20">
        <v>70396</v>
      </c>
      <c r="G16" s="33">
        <v>78120</v>
      </c>
      <c r="H16" s="33">
        <v>3200</v>
      </c>
      <c r="I16" s="20"/>
      <c r="J16" s="20"/>
      <c r="K16" s="20">
        <v>20180</v>
      </c>
      <c r="L16" s="20">
        <v>12324</v>
      </c>
      <c r="M16" s="20"/>
      <c r="N16" s="20">
        <f>SUM(B16:M16)</f>
        <v>520932.25</v>
      </c>
    </row>
    <row r="17" spans="1:14" ht="40.5" customHeight="1" x14ac:dyDescent="0.35">
      <c r="A17" s="31" t="s">
        <v>33</v>
      </c>
      <c r="B17" s="20"/>
      <c r="C17" s="20">
        <v>21873.08</v>
      </c>
      <c r="D17" s="20"/>
      <c r="E17" s="20"/>
      <c r="F17" s="20"/>
      <c r="G17" s="20">
        <v>10403.879999999999</v>
      </c>
      <c r="H17" s="33"/>
      <c r="I17" s="20"/>
      <c r="J17" s="20"/>
      <c r="K17" s="20"/>
      <c r="L17" s="20"/>
      <c r="M17" s="20"/>
      <c r="N17" s="19">
        <f t="shared" si="1"/>
        <v>32276.959999999999</v>
      </c>
    </row>
    <row r="18" spans="1:14" ht="40.5" customHeight="1" x14ac:dyDescent="0.35">
      <c r="A18" s="42" t="s">
        <v>52</v>
      </c>
      <c r="B18" s="20"/>
      <c r="C18" s="20"/>
      <c r="D18" s="20"/>
      <c r="E18" s="20">
        <v>5438.3</v>
      </c>
      <c r="F18" s="20">
        <v>5740.43</v>
      </c>
      <c r="G18" s="20">
        <v>10943.54</v>
      </c>
      <c r="H18" s="33">
        <v>6646.82</v>
      </c>
      <c r="I18" s="33">
        <v>6344.69</v>
      </c>
      <c r="J18" s="20">
        <v>3785.94</v>
      </c>
      <c r="K18" s="20">
        <v>6646.82</v>
      </c>
      <c r="L18" s="20"/>
      <c r="M18" s="20"/>
      <c r="N18" s="19">
        <f t="shared" si="1"/>
        <v>45546.54</v>
      </c>
    </row>
    <row r="19" spans="1:14" ht="40.5" customHeight="1" x14ac:dyDescent="0.35">
      <c r="A19" s="25" t="s">
        <v>57</v>
      </c>
      <c r="B19" s="19">
        <f>B20+B21+B22</f>
        <v>4747.8</v>
      </c>
      <c r="C19" s="19">
        <f t="shared" ref="C19:M19" si="4">C20+C21+C22</f>
        <v>6194.4</v>
      </c>
      <c r="D19" s="19">
        <f t="shared" si="4"/>
        <v>-3640.2</v>
      </c>
      <c r="E19" s="19">
        <f>E20+E21+E22</f>
        <v>6826.33</v>
      </c>
      <c r="F19" s="19">
        <f t="shared" si="4"/>
        <v>4063.2</v>
      </c>
      <c r="G19" s="19">
        <f t="shared" si="4"/>
        <v>4696.2</v>
      </c>
      <c r="H19" s="32">
        <f t="shared" si="4"/>
        <v>2386.0500000000002</v>
      </c>
      <c r="I19" s="19">
        <f t="shared" si="4"/>
        <v>-2738.75</v>
      </c>
      <c r="J19" s="19">
        <f t="shared" si="4"/>
        <v>6743.39</v>
      </c>
      <c r="K19" s="19">
        <f t="shared" si="4"/>
        <v>9534.23</v>
      </c>
      <c r="L19" s="19">
        <f t="shared" si="4"/>
        <v>4148.7800000000007</v>
      </c>
      <c r="M19" s="19">
        <f t="shared" si="4"/>
        <v>8686.89</v>
      </c>
      <c r="N19" s="19">
        <f t="shared" ref="N19:N22" si="5">SUM(B19:M19)</f>
        <v>51648.32</v>
      </c>
    </row>
    <row r="20" spans="1:14" ht="40.5" customHeight="1" x14ac:dyDescent="0.35">
      <c r="A20" s="24" t="s">
        <v>54</v>
      </c>
      <c r="B20" s="20">
        <v>15</v>
      </c>
      <c r="C20" s="20">
        <v>420</v>
      </c>
      <c r="D20" s="20">
        <v>1035</v>
      </c>
      <c r="E20" s="20">
        <v>1489.5</v>
      </c>
      <c r="F20" s="20">
        <v>300</v>
      </c>
      <c r="G20" s="20">
        <v>765</v>
      </c>
      <c r="H20" s="33">
        <v>1645.6</v>
      </c>
      <c r="I20" s="20">
        <v>85</v>
      </c>
      <c r="J20" s="20">
        <v>496</v>
      </c>
      <c r="K20" s="20">
        <v>1193.5</v>
      </c>
      <c r="L20" s="20">
        <v>1317.5</v>
      </c>
      <c r="M20" s="20">
        <v>604.5</v>
      </c>
      <c r="N20" s="20">
        <f t="shared" si="5"/>
        <v>9366.6</v>
      </c>
    </row>
    <row r="21" spans="1:14" ht="40.5" customHeight="1" x14ac:dyDescent="0.35">
      <c r="A21" s="24" t="s">
        <v>55</v>
      </c>
      <c r="B21" s="20">
        <v>0</v>
      </c>
      <c r="C21" s="20">
        <v>0</v>
      </c>
      <c r="D21" s="20">
        <v>0</v>
      </c>
      <c r="E21" s="20">
        <v>868.03</v>
      </c>
      <c r="F21" s="20"/>
      <c r="G21" s="33"/>
      <c r="H21" s="33"/>
      <c r="I21" s="20"/>
      <c r="J21" s="20"/>
      <c r="K21" s="20">
        <v>0</v>
      </c>
      <c r="L21" s="20"/>
      <c r="M21" s="20">
        <v>-825.6</v>
      </c>
      <c r="N21" s="20">
        <f t="shared" si="5"/>
        <v>42.42999999999995</v>
      </c>
    </row>
    <row r="22" spans="1:14" ht="40.5" customHeight="1" x14ac:dyDescent="0.35">
      <c r="A22" s="31" t="s">
        <v>56</v>
      </c>
      <c r="B22" s="20">
        <v>4732.8</v>
      </c>
      <c r="C22" s="20">
        <v>5774.4</v>
      </c>
      <c r="D22" s="20">
        <v>-4675.2</v>
      </c>
      <c r="E22" s="20">
        <v>4468.8</v>
      </c>
      <c r="F22" s="20">
        <v>3763.2</v>
      </c>
      <c r="G22" s="20">
        <v>3931.2</v>
      </c>
      <c r="H22" s="33">
        <v>740.45</v>
      </c>
      <c r="I22" s="20">
        <v>-2823.75</v>
      </c>
      <c r="J22" s="20">
        <v>6247.39</v>
      </c>
      <c r="K22" s="20">
        <v>8340.73</v>
      </c>
      <c r="L22" s="20">
        <v>2831.28</v>
      </c>
      <c r="M22" s="20">
        <v>8907.99</v>
      </c>
      <c r="N22" s="20">
        <f t="shared" si="5"/>
        <v>42239.29</v>
      </c>
    </row>
    <row r="23" spans="1:14" ht="39.75" customHeight="1" x14ac:dyDescent="0.35">
      <c r="A23" s="25" t="s">
        <v>58</v>
      </c>
      <c r="B23" s="19">
        <v>21311.29</v>
      </c>
      <c r="C23" s="19">
        <v>21311.29</v>
      </c>
      <c r="D23" s="19">
        <v>21311.29</v>
      </c>
      <c r="E23" s="19">
        <v>21311.29</v>
      </c>
      <c r="F23" s="19">
        <v>21311.29</v>
      </c>
      <c r="G23" s="19">
        <v>21311.29</v>
      </c>
      <c r="H23" s="32">
        <v>21311.29</v>
      </c>
      <c r="I23" s="19">
        <v>21311.29</v>
      </c>
      <c r="J23" s="19">
        <v>21311.29</v>
      </c>
      <c r="K23" s="19">
        <v>21311.29</v>
      </c>
      <c r="L23" s="19">
        <v>21311.29</v>
      </c>
      <c r="M23" s="19">
        <v>21311.29</v>
      </c>
      <c r="N23" s="19">
        <f t="shared" si="1"/>
        <v>255735.48000000007</v>
      </c>
    </row>
    <row r="24" spans="1:14" ht="22.5" customHeight="1" x14ac:dyDescent="0.35">
      <c r="A24" s="25" t="s">
        <v>26</v>
      </c>
      <c r="B24" s="19">
        <f>B4+B9+B14+B18+B23+B19</f>
        <v>370897.14</v>
      </c>
      <c r="C24" s="19">
        <f t="shared" ref="C24:M24" si="6">C4+C9+C14+C18+C23+C19</f>
        <v>117606.94</v>
      </c>
      <c r="D24" s="19">
        <f t="shared" si="6"/>
        <v>73716.560000000012</v>
      </c>
      <c r="E24" s="19">
        <f t="shared" si="6"/>
        <v>149958.68999999997</v>
      </c>
      <c r="F24" s="19">
        <f t="shared" si="6"/>
        <v>164757.56000000003</v>
      </c>
      <c r="G24" s="19">
        <f t="shared" si="6"/>
        <v>177379.74000000002</v>
      </c>
      <c r="H24" s="19">
        <f t="shared" si="6"/>
        <v>94755.599999999991</v>
      </c>
      <c r="I24" s="19">
        <f t="shared" si="6"/>
        <v>71969.239999999991</v>
      </c>
      <c r="J24" s="19">
        <f t="shared" si="6"/>
        <v>93581.2</v>
      </c>
      <c r="K24" s="19">
        <f t="shared" si="6"/>
        <v>107050.7</v>
      </c>
      <c r="L24" s="19">
        <f t="shared" si="6"/>
        <v>120538.9</v>
      </c>
      <c r="M24" s="19">
        <f t="shared" si="6"/>
        <v>82117.48</v>
      </c>
      <c r="N24" s="19">
        <f>N4+N9+N14+N18+N23+N19</f>
        <v>1624329.7499999998</v>
      </c>
    </row>
    <row r="25" spans="1:14" ht="15.75" x14ac:dyDescent="0.25">
      <c r="A25" s="80" t="s">
        <v>61</v>
      </c>
      <c r="B25" s="80"/>
      <c r="C25" s="80"/>
      <c r="D25" s="26"/>
      <c r="E25" s="26"/>
      <c r="F25" s="26"/>
      <c r="G25" s="26"/>
      <c r="H25" s="26"/>
      <c r="I25" s="26"/>
      <c r="J25" s="26"/>
      <c r="K25" s="26"/>
      <c r="L25" s="81" t="s">
        <v>31</v>
      </c>
      <c r="M25" s="81"/>
      <c r="N25" s="81"/>
    </row>
    <row r="26" spans="1:14" ht="15.75" x14ac:dyDescent="0.25">
      <c r="A26" s="27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15.75" x14ac:dyDescent="0.25">
      <c r="A27" s="80" t="s">
        <v>29</v>
      </c>
      <c r="B27" s="80"/>
      <c r="C27" s="80"/>
      <c r="D27" s="26"/>
      <c r="E27" s="26"/>
      <c r="F27" s="26"/>
      <c r="G27" s="26"/>
      <c r="H27" s="26"/>
      <c r="I27" s="26"/>
      <c r="J27" s="26"/>
      <c r="K27" s="26"/>
      <c r="L27" s="81" t="s">
        <v>36</v>
      </c>
      <c r="M27" s="81"/>
      <c r="N27" s="8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E19" sqref="E19"/>
    </sheetView>
  </sheetViews>
  <sheetFormatPr defaultRowHeight="15" x14ac:dyDescent="0.25"/>
  <cols>
    <col min="1" max="1" width="4.28515625" customWidth="1"/>
    <col min="2" max="2" width="6.140625" customWidth="1"/>
    <col min="3" max="3" width="46.140625" customWidth="1"/>
    <col min="4" max="4" width="10.28515625" customWidth="1"/>
    <col min="5" max="5" width="19.85546875" customWidth="1"/>
  </cols>
  <sheetData>
    <row r="1" spans="1:5" ht="15.75" x14ac:dyDescent="0.25">
      <c r="B1" s="5" t="s">
        <v>53</v>
      </c>
      <c r="C1" s="43"/>
    </row>
    <row r="2" spans="1:5" x14ac:dyDescent="0.25">
      <c r="C2" t="s">
        <v>47</v>
      </c>
    </row>
    <row r="3" spans="1:5" x14ac:dyDescent="0.25">
      <c r="B3" t="s">
        <v>38</v>
      </c>
    </row>
    <row r="4" spans="1:5" x14ac:dyDescent="0.25">
      <c r="A4" s="35" t="s">
        <v>39</v>
      </c>
      <c r="B4" s="35" t="s">
        <v>39</v>
      </c>
      <c r="C4" s="36"/>
      <c r="D4" s="35" t="s">
        <v>40</v>
      </c>
      <c r="E4" s="35" t="s">
        <v>41</v>
      </c>
    </row>
    <row r="5" spans="1:5" x14ac:dyDescent="0.25">
      <c r="A5" s="37" t="s">
        <v>42</v>
      </c>
      <c r="B5" s="37" t="s">
        <v>43</v>
      </c>
      <c r="C5" s="38" t="s">
        <v>44</v>
      </c>
      <c r="D5" s="37" t="s">
        <v>45</v>
      </c>
      <c r="E5" s="37" t="s">
        <v>46</v>
      </c>
    </row>
    <row r="6" spans="1:5" x14ac:dyDescent="0.25">
      <c r="A6" s="29">
        <v>1</v>
      </c>
      <c r="B6" s="29"/>
      <c r="C6" s="39"/>
      <c r="D6" s="40"/>
      <c r="E6" s="29"/>
    </row>
    <row r="7" spans="1:5" x14ac:dyDescent="0.25">
      <c r="A7" s="29">
        <v>2</v>
      </c>
      <c r="B7" s="29"/>
      <c r="C7" s="39"/>
      <c r="D7" s="40"/>
      <c r="E7" s="29"/>
    </row>
    <row r="8" spans="1:5" x14ac:dyDescent="0.25">
      <c r="A8" s="29">
        <v>3</v>
      </c>
      <c r="B8" s="29"/>
      <c r="C8" s="39"/>
      <c r="D8" s="40"/>
      <c r="E8" s="29"/>
    </row>
    <row r="9" spans="1:5" x14ac:dyDescent="0.25">
      <c r="A9" s="29">
        <v>4</v>
      </c>
      <c r="B9" s="29"/>
      <c r="C9" s="39"/>
      <c r="D9" s="40"/>
      <c r="E9" s="29"/>
    </row>
    <row r="10" spans="1:5" x14ac:dyDescent="0.25">
      <c r="A10" s="29">
        <v>5</v>
      </c>
      <c r="B10" s="29"/>
      <c r="C10" s="39"/>
      <c r="D10" s="40"/>
      <c r="E10" s="29"/>
    </row>
    <row r="11" spans="1:5" x14ac:dyDescent="0.25">
      <c r="A11" s="29">
        <v>6</v>
      </c>
      <c r="B11" s="29"/>
      <c r="C11" s="41"/>
      <c r="D11" s="40"/>
      <c r="E11" s="29"/>
    </row>
    <row r="12" spans="1:5" x14ac:dyDescent="0.25">
      <c r="A12" s="29">
        <v>7</v>
      </c>
      <c r="B12" s="29"/>
      <c r="C12" s="41"/>
      <c r="D12" s="40"/>
      <c r="E12" s="29"/>
    </row>
    <row r="13" spans="1:5" x14ac:dyDescent="0.25">
      <c r="A13" s="29">
        <v>8</v>
      </c>
      <c r="B13" s="29"/>
      <c r="C13" s="41"/>
      <c r="D13" s="40"/>
      <c r="E13" s="29"/>
    </row>
    <row r="14" spans="1:5" x14ac:dyDescent="0.25">
      <c r="A14" s="29"/>
      <c r="B14" s="29"/>
      <c r="C14" s="41"/>
      <c r="D14" s="40"/>
      <c r="E14" s="29"/>
    </row>
    <row r="15" spans="1:5" x14ac:dyDescent="0.25">
      <c r="A15" s="29">
        <v>9</v>
      </c>
      <c r="B15" s="29"/>
      <c r="C15" s="41"/>
      <c r="D15" s="40"/>
      <c r="E15" s="29"/>
    </row>
    <row r="16" spans="1:5" x14ac:dyDescent="0.25">
      <c r="A16" s="29">
        <v>10</v>
      </c>
      <c r="B16" s="29"/>
      <c r="C16" s="41"/>
      <c r="D16" s="40"/>
      <c r="E16" s="29"/>
    </row>
    <row r="17" spans="1:5" x14ac:dyDescent="0.25">
      <c r="A17" s="29">
        <v>11</v>
      </c>
      <c r="B17" s="29"/>
      <c r="C17" s="41"/>
      <c r="D17" s="40"/>
      <c r="E17" s="29"/>
    </row>
    <row r="18" spans="1:5" x14ac:dyDescent="0.25">
      <c r="A18" s="29">
        <v>12</v>
      </c>
      <c r="B18" s="29"/>
      <c r="C18" s="41"/>
      <c r="D18" s="40"/>
      <c r="E18" s="29"/>
    </row>
    <row r="19" spans="1:5" x14ac:dyDescent="0.25">
      <c r="A19" s="29">
        <v>13</v>
      </c>
      <c r="B19" s="29"/>
      <c r="C19" s="39"/>
      <c r="D19" s="40"/>
      <c r="E19" s="29"/>
    </row>
    <row r="20" spans="1:5" x14ac:dyDescent="0.25">
      <c r="A20" s="29">
        <v>14</v>
      </c>
      <c r="B20" s="29"/>
      <c r="C20" s="39"/>
      <c r="D20" s="40"/>
      <c r="E20" s="29"/>
    </row>
    <row r="21" spans="1:5" x14ac:dyDescent="0.25">
      <c r="A21" s="29">
        <v>15</v>
      </c>
      <c r="B21" s="29"/>
      <c r="C21" s="39"/>
      <c r="D21" s="40"/>
      <c r="E21" s="29"/>
    </row>
    <row r="22" spans="1:5" x14ac:dyDescent="0.25">
      <c r="A22" s="29">
        <v>16</v>
      </c>
      <c r="B22" s="29"/>
      <c r="C22" s="39"/>
      <c r="D22" s="40"/>
      <c r="E22" s="29"/>
    </row>
    <row r="23" spans="1:5" x14ac:dyDescent="0.25">
      <c r="A23" s="29">
        <v>17</v>
      </c>
      <c r="B23" s="29"/>
      <c r="C23" s="39"/>
      <c r="D23" s="40"/>
      <c r="E23" s="29"/>
    </row>
    <row r="24" spans="1:5" x14ac:dyDescent="0.25">
      <c r="A24" s="29">
        <v>18</v>
      </c>
      <c r="B24" s="29"/>
      <c r="C24" s="39"/>
      <c r="D24" s="40"/>
      <c r="E24" s="29"/>
    </row>
    <row r="25" spans="1:5" x14ac:dyDescent="0.25">
      <c r="A25" s="29">
        <v>19</v>
      </c>
      <c r="B25" s="29"/>
      <c r="C25" s="14"/>
      <c r="D25" s="40"/>
      <c r="E25" s="29"/>
    </row>
    <row r="26" spans="1:5" x14ac:dyDescent="0.25">
      <c r="A26" s="29">
        <v>20</v>
      </c>
      <c r="B26" s="29"/>
      <c r="C26" s="14"/>
      <c r="D26" s="40"/>
      <c r="E26" s="29"/>
    </row>
    <row r="27" spans="1:5" x14ac:dyDescent="0.25">
      <c r="A27" s="29">
        <v>21</v>
      </c>
      <c r="B27" s="29"/>
      <c r="C27" s="14"/>
      <c r="D27" s="40"/>
      <c r="E27" s="29"/>
    </row>
    <row r="28" spans="1:5" x14ac:dyDescent="0.25">
      <c r="A28" s="29">
        <v>22</v>
      </c>
      <c r="B28" s="29"/>
      <c r="C28" s="14"/>
      <c r="D28" s="40"/>
      <c r="E28" s="29"/>
    </row>
    <row r="29" spans="1:5" x14ac:dyDescent="0.25">
      <c r="A29" s="29">
        <v>23</v>
      </c>
      <c r="B29" s="29"/>
      <c r="C29" s="14"/>
      <c r="D29" s="40"/>
      <c r="E29" s="29"/>
    </row>
    <row r="30" spans="1:5" x14ac:dyDescent="0.25">
      <c r="A30" s="29">
        <v>24</v>
      </c>
      <c r="B30" s="29"/>
      <c r="C30" s="14"/>
      <c r="D30" s="40"/>
      <c r="E30" s="29"/>
    </row>
    <row r="31" spans="1:5" x14ac:dyDescent="0.25">
      <c r="A31" s="29"/>
      <c r="B31" s="29"/>
      <c r="C31" s="29"/>
      <c r="D31" s="41"/>
      <c r="E31" s="41"/>
    </row>
    <row r="32" spans="1:5" x14ac:dyDescent="0.25">
      <c r="A32" s="29"/>
      <c r="B32" s="29"/>
      <c r="C32" s="29"/>
      <c r="D32" s="41"/>
      <c r="E32" s="41"/>
    </row>
    <row r="33" spans="1:5" x14ac:dyDescent="0.25">
      <c r="A33" s="29"/>
      <c r="B33" s="29"/>
      <c r="C33" s="29"/>
      <c r="D33" s="41"/>
      <c r="E33" s="41"/>
    </row>
    <row r="34" spans="1:5" x14ac:dyDescent="0.25">
      <c r="A34" s="29"/>
      <c r="B34" s="29"/>
      <c r="C34" s="29"/>
      <c r="D34" s="41"/>
      <c r="E34" s="41"/>
    </row>
    <row r="35" spans="1:5" x14ac:dyDescent="0.25">
      <c r="A35" s="29"/>
      <c r="B35" s="29"/>
      <c r="C35" s="29"/>
      <c r="D35" s="41"/>
      <c r="E35" s="41"/>
    </row>
    <row r="36" spans="1:5" x14ac:dyDescent="0.25">
      <c r="A36" s="29"/>
      <c r="B36" s="29"/>
      <c r="C36" s="29"/>
      <c r="D36" s="41"/>
      <c r="E36" s="41"/>
    </row>
    <row r="37" spans="1:5" x14ac:dyDescent="0.25">
      <c r="A37" s="29"/>
      <c r="B37" s="29"/>
      <c r="C37" s="29"/>
      <c r="D37" s="41"/>
      <c r="E37" s="41"/>
    </row>
    <row r="38" spans="1:5" x14ac:dyDescent="0.25">
      <c r="A38" s="29"/>
      <c r="B38" s="29"/>
      <c r="C38" s="29"/>
      <c r="D38" s="41"/>
      <c r="E38" s="41"/>
    </row>
    <row r="39" spans="1:5" x14ac:dyDescent="0.25">
      <c r="A39" s="29"/>
      <c r="B39" s="29"/>
      <c r="C39" s="29"/>
      <c r="D39" s="41"/>
      <c r="E39" s="41"/>
    </row>
    <row r="40" spans="1:5" x14ac:dyDescent="0.25">
      <c r="A40" s="29"/>
      <c r="B40" s="29"/>
      <c r="C40" s="29"/>
      <c r="D40" s="41"/>
      <c r="E40" s="41"/>
    </row>
    <row r="41" spans="1:5" x14ac:dyDescent="0.25">
      <c r="A41" s="14"/>
      <c r="B41" s="14"/>
      <c r="C41" s="29"/>
      <c r="D41" s="41"/>
      <c r="E41" s="41"/>
    </row>
    <row r="42" spans="1:5" x14ac:dyDescent="0.25">
      <c r="A42" s="14"/>
      <c r="B42" s="14"/>
      <c r="C42" s="14"/>
      <c r="D42" s="14"/>
      <c r="E42" s="14"/>
    </row>
    <row r="43" spans="1:5" x14ac:dyDescent="0.25">
      <c r="A43" s="14"/>
      <c r="B43" s="14"/>
      <c r="C43" s="14"/>
      <c r="D43" s="14"/>
      <c r="E43" s="14"/>
    </row>
    <row r="44" spans="1:5" x14ac:dyDescent="0.25">
      <c r="A44" s="14"/>
      <c r="B44" s="14"/>
      <c r="C44" s="14"/>
      <c r="D44" s="14"/>
      <c r="E44" s="14"/>
    </row>
    <row r="45" spans="1:5" x14ac:dyDescent="0.25">
      <c r="A45" s="14"/>
      <c r="B45" s="14"/>
      <c r="C45" s="14"/>
      <c r="D45" s="14"/>
      <c r="E45" s="14"/>
    </row>
    <row r="46" spans="1:5" x14ac:dyDescent="0.25">
      <c r="A46" s="14"/>
      <c r="B46" s="14"/>
      <c r="C46" s="14"/>
      <c r="D46" s="14"/>
      <c r="E46" s="14"/>
    </row>
    <row r="47" spans="1:5" x14ac:dyDescent="0.25">
      <c r="A47" s="14"/>
      <c r="B47" s="14"/>
      <c r="C47" s="14"/>
      <c r="D47" s="14"/>
      <c r="E47" s="14"/>
    </row>
    <row r="48" spans="1:5" x14ac:dyDescent="0.25">
      <c r="A48" s="14"/>
      <c r="B48" s="14"/>
      <c r="C48" s="14"/>
      <c r="D48" s="14"/>
      <c r="E48" s="14"/>
    </row>
    <row r="49" spans="1:5" x14ac:dyDescent="0.25">
      <c r="A49" s="14"/>
      <c r="B49" s="14"/>
      <c r="C49" s="14"/>
      <c r="D49" s="14"/>
      <c r="E49" s="14"/>
    </row>
    <row r="50" spans="1:5" x14ac:dyDescent="0.25">
      <c r="A50" s="14"/>
      <c r="B50" s="14"/>
      <c r="C50" s="14"/>
      <c r="D50" s="14"/>
      <c r="E50" s="1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2" sqref="B12"/>
    </sheetView>
  </sheetViews>
  <sheetFormatPr defaultRowHeight="15" x14ac:dyDescent="0.25"/>
  <cols>
    <col min="1" max="1" width="5.42578125" customWidth="1"/>
    <col min="2" max="2" width="51.5703125" customWidth="1"/>
    <col min="3" max="3" width="11.7109375" customWidth="1"/>
    <col min="4" max="4" width="14.42578125" customWidth="1"/>
  </cols>
  <sheetData>
    <row r="1" spans="1:4" ht="15.75" x14ac:dyDescent="0.25">
      <c r="A1" s="1"/>
      <c r="B1" s="78" t="s">
        <v>63</v>
      </c>
      <c r="C1" s="78"/>
      <c r="D1" s="78"/>
    </row>
    <row r="2" spans="1:4" ht="15.75" x14ac:dyDescent="0.25">
      <c r="A2" s="6"/>
      <c r="B2" s="77" t="s">
        <v>0</v>
      </c>
      <c r="C2" s="77"/>
      <c r="D2" s="77"/>
    </row>
    <row r="3" spans="1:4" ht="15.75" x14ac:dyDescent="0.25">
      <c r="A3" s="6"/>
      <c r="B3" s="78" t="s">
        <v>51</v>
      </c>
      <c r="C3" s="78"/>
      <c r="D3" s="78"/>
    </row>
    <row r="4" spans="1:4" x14ac:dyDescent="0.25">
      <c r="A4" s="28"/>
      <c r="B4" s="34" t="s">
        <v>1</v>
      </c>
      <c r="C4" s="28" t="s">
        <v>2</v>
      </c>
      <c r="D4" s="34" t="s">
        <v>28</v>
      </c>
    </row>
    <row r="5" spans="1:4" x14ac:dyDescent="0.25">
      <c r="A5" s="44"/>
      <c r="B5" s="45" t="s">
        <v>8</v>
      </c>
      <c r="C5" s="45"/>
      <c r="D5" s="44"/>
    </row>
    <row r="6" spans="1:4" x14ac:dyDescent="0.25">
      <c r="A6" s="44">
        <v>1</v>
      </c>
      <c r="B6" s="44" t="s">
        <v>99</v>
      </c>
      <c r="C6" s="44">
        <v>5438.3</v>
      </c>
      <c r="D6" s="45"/>
    </row>
    <row r="7" spans="1:4" x14ac:dyDescent="0.25">
      <c r="A7" s="48"/>
      <c r="B7" s="45" t="s">
        <v>97</v>
      </c>
      <c r="C7" s="50">
        <v>5438.3</v>
      </c>
      <c r="D7" s="50">
        <v>5438.3</v>
      </c>
    </row>
    <row r="8" spans="1:4" x14ac:dyDescent="0.25">
      <c r="A8" s="48"/>
      <c r="B8" s="45" t="s">
        <v>9</v>
      </c>
      <c r="C8" s="48"/>
      <c r="D8" s="50"/>
    </row>
    <row r="9" spans="1:4" x14ac:dyDescent="0.25">
      <c r="A9" s="48">
        <v>1</v>
      </c>
      <c r="B9" s="44" t="s">
        <v>99</v>
      </c>
      <c r="C9" s="48">
        <v>5740.43</v>
      </c>
      <c r="D9" s="50">
        <v>11178.73</v>
      </c>
    </row>
    <row r="10" spans="1:4" x14ac:dyDescent="0.25">
      <c r="A10" s="48"/>
      <c r="B10" s="45" t="s">
        <v>10</v>
      </c>
      <c r="C10" s="48"/>
      <c r="D10" s="50"/>
    </row>
    <row r="11" spans="1:4" x14ac:dyDescent="0.25">
      <c r="A11" s="48">
        <v>1</v>
      </c>
      <c r="B11" s="48" t="s">
        <v>99</v>
      </c>
      <c r="C11" s="48">
        <v>6948.94</v>
      </c>
      <c r="D11" s="50"/>
    </row>
    <row r="12" spans="1:4" x14ac:dyDescent="0.25">
      <c r="A12" s="48">
        <v>2</v>
      </c>
      <c r="B12" s="44" t="s">
        <v>112</v>
      </c>
      <c r="C12" s="48">
        <v>443.3</v>
      </c>
      <c r="D12" s="50"/>
    </row>
    <row r="13" spans="1:4" x14ac:dyDescent="0.25">
      <c r="A13" s="48">
        <v>3</v>
      </c>
      <c r="B13" s="44" t="s">
        <v>113</v>
      </c>
      <c r="C13" s="48">
        <v>1089.4000000000001</v>
      </c>
      <c r="D13" s="48"/>
    </row>
    <row r="14" spans="1:4" x14ac:dyDescent="0.25">
      <c r="A14" s="48">
        <v>4</v>
      </c>
      <c r="B14" s="44" t="s">
        <v>114</v>
      </c>
      <c r="C14" s="48">
        <v>2461.9</v>
      </c>
      <c r="D14" s="48"/>
    </row>
    <row r="15" spans="1:4" x14ac:dyDescent="0.25">
      <c r="A15" s="48"/>
      <c r="B15" s="45" t="s">
        <v>106</v>
      </c>
      <c r="C15" s="50">
        <f>SUM(C11:C14)</f>
        <v>10943.539999999999</v>
      </c>
      <c r="D15" s="50">
        <v>22122.27</v>
      </c>
    </row>
    <row r="16" spans="1:4" x14ac:dyDescent="0.25">
      <c r="A16" s="48"/>
      <c r="B16" s="45" t="s">
        <v>11</v>
      </c>
      <c r="C16" s="60"/>
      <c r="D16" s="59"/>
    </row>
    <row r="17" spans="1:4" x14ac:dyDescent="0.25">
      <c r="A17" s="48">
        <v>1</v>
      </c>
      <c r="B17" s="44" t="s">
        <v>99</v>
      </c>
      <c r="C17" s="48">
        <v>6646.82</v>
      </c>
      <c r="D17" s="50">
        <v>28769.09</v>
      </c>
    </row>
    <row r="18" spans="1:4" x14ac:dyDescent="0.25">
      <c r="A18" s="48"/>
      <c r="B18" s="45" t="s">
        <v>12</v>
      </c>
      <c r="C18" s="48"/>
      <c r="D18" s="59"/>
    </row>
    <row r="19" spans="1:4" x14ac:dyDescent="0.25">
      <c r="A19" s="48">
        <v>1</v>
      </c>
      <c r="B19" s="44" t="s">
        <v>99</v>
      </c>
      <c r="C19" s="48">
        <v>6344.69</v>
      </c>
      <c r="D19" s="50">
        <v>35113.78</v>
      </c>
    </row>
    <row r="20" spans="1:4" x14ac:dyDescent="0.25">
      <c r="A20" s="48"/>
      <c r="B20" s="45" t="s">
        <v>13</v>
      </c>
      <c r="C20" s="48"/>
      <c r="D20" s="59"/>
    </row>
    <row r="21" spans="1:4" x14ac:dyDescent="0.25">
      <c r="A21" s="48">
        <v>1</v>
      </c>
      <c r="B21" s="44" t="s">
        <v>99</v>
      </c>
      <c r="C21" s="48">
        <v>3625.54</v>
      </c>
      <c r="D21" s="50"/>
    </row>
    <row r="22" spans="1:4" x14ac:dyDescent="0.25">
      <c r="A22" s="48">
        <v>2</v>
      </c>
      <c r="B22" s="44" t="s">
        <v>135</v>
      </c>
      <c r="C22" s="48">
        <v>160.4</v>
      </c>
      <c r="D22" s="48"/>
    </row>
    <row r="23" spans="1:4" x14ac:dyDescent="0.25">
      <c r="A23" s="48"/>
      <c r="B23" s="45" t="s">
        <v>129</v>
      </c>
      <c r="C23" s="50">
        <f>SUM(C21:C22)</f>
        <v>3785.94</v>
      </c>
      <c r="D23" s="50">
        <v>38899.72</v>
      </c>
    </row>
    <row r="24" spans="1:4" x14ac:dyDescent="0.25">
      <c r="A24" s="48"/>
      <c r="B24" s="51" t="s">
        <v>14</v>
      </c>
      <c r="C24" s="48"/>
      <c r="D24" s="48"/>
    </row>
    <row r="25" spans="1:4" x14ac:dyDescent="0.25">
      <c r="A25" s="48">
        <v>1</v>
      </c>
      <c r="B25" s="49" t="s">
        <v>99</v>
      </c>
      <c r="C25" s="48">
        <v>6646.82</v>
      </c>
      <c r="D25" s="50">
        <f>C25+D23</f>
        <v>45546.54</v>
      </c>
    </row>
    <row r="26" spans="1:4" x14ac:dyDescent="0.25">
      <c r="A26" s="48"/>
      <c r="B26" s="51"/>
      <c r="C26" s="50"/>
      <c r="D26" s="50"/>
    </row>
    <row r="27" spans="1:4" x14ac:dyDescent="0.25">
      <c r="A27" s="48"/>
      <c r="B27" s="51"/>
      <c r="C27" s="48"/>
      <c r="D27" s="48"/>
    </row>
    <row r="28" spans="1:4" x14ac:dyDescent="0.25">
      <c r="A28" s="48"/>
      <c r="B28" s="49"/>
      <c r="C28" s="48"/>
      <c r="D28" s="48"/>
    </row>
    <row r="29" spans="1:4" x14ac:dyDescent="0.25">
      <c r="A29" s="48"/>
      <c r="B29" s="51"/>
      <c r="C29" s="50"/>
      <c r="D29" s="50"/>
    </row>
    <row r="30" spans="1:4" x14ac:dyDescent="0.25">
      <c r="A30" s="48"/>
      <c r="B30" s="51"/>
      <c r="C30" s="48"/>
      <c r="D30" s="48"/>
    </row>
    <row r="31" spans="1:4" x14ac:dyDescent="0.25">
      <c r="A31" s="48"/>
      <c r="B31" s="49"/>
      <c r="C31" s="48"/>
      <c r="D31" s="50"/>
    </row>
    <row r="32" spans="1:4" x14ac:dyDescent="0.25">
      <c r="A32" s="48"/>
      <c r="B32" s="51"/>
      <c r="C32" s="50"/>
      <c r="D32" s="50"/>
    </row>
    <row r="33" spans="1:4" x14ac:dyDescent="0.25">
      <c r="A33" s="48"/>
      <c r="B33" s="49"/>
      <c r="C33" s="48"/>
      <c r="D33" s="48"/>
    </row>
    <row r="34" spans="1:4" x14ac:dyDescent="0.25">
      <c r="A34" s="48"/>
      <c r="B34" s="51"/>
      <c r="C34" s="50"/>
      <c r="D34" s="50"/>
    </row>
    <row r="35" spans="1:4" x14ac:dyDescent="0.25">
      <c r="A35" s="46"/>
      <c r="B35" s="46"/>
      <c r="C35" s="46"/>
      <c r="D35" s="46"/>
    </row>
    <row r="36" spans="1:4" x14ac:dyDescent="0.25">
      <c r="A36" s="46"/>
      <c r="B36" s="46"/>
      <c r="C36" s="46"/>
      <c r="D36" s="4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дополн.работы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2021-01-28T02:57:51Z</cp:lastPrinted>
  <dcterms:created xsi:type="dcterms:W3CDTF">2011-07-25T05:21:17Z</dcterms:created>
  <dcterms:modified xsi:type="dcterms:W3CDTF">2021-02-11T07:20:26Z</dcterms:modified>
</cp:coreProperties>
</file>