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2255" windowHeight="6240" tabRatio="745" activeTab="6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ения жителей" sheetId="8" r:id="rId8"/>
    <sheet name="Допол.раб." sheetId="9" r:id="rId9"/>
  </sheets>
  <calcPr calcId="145621"/>
</workbook>
</file>

<file path=xl/calcChain.xml><?xml version="1.0" encoding="utf-8"?>
<calcChain xmlns="http://schemas.openxmlformats.org/spreadsheetml/2006/main">
  <c r="N9" i="5" l="1"/>
  <c r="N6" i="5"/>
  <c r="N15" i="5"/>
  <c r="N13" i="5"/>
  <c r="D58" i="6" l="1"/>
  <c r="C58" i="6"/>
  <c r="D52" i="1"/>
  <c r="C52" i="1"/>
  <c r="C51" i="6"/>
  <c r="D27" i="9"/>
  <c r="D18" i="4"/>
  <c r="D20" i="4" s="1"/>
  <c r="D38" i="2"/>
  <c r="C45" i="1"/>
  <c r="D45" i="1" s="1"/>
  <c r="D47" i="1" s="1"/>
  <c r="C8" i="7"/>
  <c r="C41" i="6"/>
  <c r="C36" i="1"/>
  <c r="C23" i="9"/>
  <c r="C19" i="9"/>
  <c r="C14" i="9"/>
  <c r="C36" i="2"/>
  <c r="E4" i="5"/>
  <c r="C20" i="6"/>
  <c r="C17" i="2"/>
  <c r="C19" i="1"/>
  <c r="C14" i="6"/>
  <c r="D14" i="6" s="1"/>
  <c r="C14" i="1"/>
  <c r="C15" i="1" s="1"/>
  <c r="D15" i="1" s="1"/>
  <c r="C13" i="2"/>
  <c r="M4" i="5"/>
  <c r="L4" i="5"/>
  <c r="K4" i="5"/>
  <c r="J4" i="5"/>
  <c r="I4" i="5"/>
  <c r="H4" i="5"/>
  <c r="G4" i="5"/>
  <c r="F4" i="5"/>
  <c r="F24" i="5" s="1"/>
  <c r="D4" i="5"/>
  <c r="C4" i="5"/>
  <c r="B4" i="5"/>
  <c r="C9" i="2"/>
  <c r="D9" i="2" s="1"/>
  <c r="D13" i="2" s="1"/>
  <c r="D17" i="2" s="1"/>
  <c r="C11" i="6"/>
  <c r="C8" i="1"/>
  <c r="G19" i="5"/>
  <c r="G14" i="5"/>
  <c r="G9" i="5"/>
  <c r="M14" i="5"/>
  <c r="H19" i="5"/>
  <c r="M19" i="5"/>
  <c r="N22" i="5"/>
  <c r="N21" i="5"/>
  <c r="N20" i="5"/>
  <c r="L19" i="5"/>
  <c r="K19" i="5"/>
  <c r="J19" i="5"/>
  <c r="I19" i="5"/>
  <c r="F19" i="5"/>
  <c r="E19" i="5"/>
  <c r="D19" i="5"/>
  <c r="C19" i="5"/>
  <c r="B19" i="5"/>
  <c r="N18" i="5"/>
  <c r="L14" i="5"/>
  <c r="K14" i="5"/>
  <c r="J14" i="5"/>
  <c r="I14" i="5"/>
  <c r="H14" i="5"/>
  <c r="F14" i="5"/>
  <c r="E14" i="5"/>
  <c r="D14" i="5"/>
  <c r="C14" i="5"/>
  <c r="M9" i="5"/>
  <c r="L9" i="5"/>
  <c r="K9" i="5"/>
  <c r="J9" i="5"/>
  <c r="I9" i="5"/>
  <c r="H9" i="5"/>
  <c r="F9" i="5"/>
  <c r="E9" i="5"/>
  <c r="D9" i="5"/>
  <c r="C9" i="5"/>
  <c r="N17" i="5"/>
  <c r="N12" i="5"/>
  <c r="N8" i="5"/>
  <c r="B14" i="5"/>
  <c r="B9" i="5"/>
  <c r="D20" i="6" l="1"/>
  <c r="D25" i="6" s="1"/>
  <c r="D28" i="6" s="1"/>
  <c r="D30" i="6" s="1"/>
  <c r="D32" i="6" s="1"/>
  <c r="D41" i="6" s="1"/>
  <c r="D43" i="6" s="1"/>
  <c r="D51" i="6" s="1"/>
  <c r="H24" i="5"/>
  <c r="J24" i="5"/>
  <c r="I24" i="5"/>
  <c r="M24" i="5"/>
  <c r="L24" i="5"/>
  <c r="B24" i="5"/>
  <c r="G24" i="5"/>
  <c r="K24" i="5"/>
  <c r="D19" i="1"/>
  <c r="E24" i="5"/>
  <c r="D24" i="5"/>
  <c r="C24" i="5"/>
  <c r="N19" i="5"/>
  <c r="N23" i="5"/>
  <c r="N5" i="5"/>
  <c r="N4" i="5" l="1"/>
  <c r="N24" i="5" s="1"/>
  <c r="N11" i="5"/>
  <c r="N10" i="5"/>
  <c r="N16" i="5" l="1"/>
  <c r="N14" i="5" l="1"/>
</calcChain>
</file>

<file path=xl/sharedStrings.xml><?xml version="1.0" encoding="utf-8"?>
<sst xmlns="http://schemas.openxmlformats.org/spreadsheetml/2006/main" count="277" uniqueCount="172">
  <si>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</si>
  <si>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</si>
  <si>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</si>
  <si>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</si>
  <si>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</si>
  <si>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</si>
  <si>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</si>
  <si>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</si>
  <si>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</si>
  <si>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</si>
  <si>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</si>
  <si>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</si>
  <si>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</si>
  <si>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</si>
  <si>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</si>
  <si>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</si>
  <si>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</si>
  <si>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</si>
  <si>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</si>
  <si>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</si>
  <si>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</si>
  <si>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</si>
  <si>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</si>
  <si>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</si>
  <si>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</si>
  <si>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</si>
  <si>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</si>
  <si>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</si>
  <si>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</si>
  <si>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</si>
  <si>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</si>
  <si>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</si>
  <si>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</si>
  <si>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Металлургов,2</t>
  </si>
  <si>
    <t>-эл.оборудования</t>
  </si>
  <si>
    <t>очистка дорог</t>
  </si>
  <si>
    <t>Текущий ремонт эл.оборудования</t>
  </si>
  <si>
    <t>Кузмичева Е.А.</t>
  </si>
  <si>
    <t>-эл.оборудование</t>
  </si>
  <si>
    <t>уборка придомовой территории</t>
  </si>
  <si>
    <t xml:space="preserve">                                               Лицевой счёт  2015г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</si>
  <si>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</si>
  <si>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</si>
  <si>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</si>
  <si>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</si>
  <si>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</si>
  <si>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</si>
  <si>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</si>
  <si>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</si>
  <si>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</si>
  <si>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Металлургов, 2</t>
  </si>
  <si>
    <t>Дополнительные работы</t>
  </si>
  <si>
    <t>4.Дополнительные работы</t>
  </si>
  <si>
    <t>Лицевой счет 2017г.</t>
  </si>
  <si>
    <t>5.ОДН:</t>
  </si>
  <si>
    <t>ХВС</t>
  </si>
  <si>
    <t>ГВС</t>
  </si>
  <si>
    <t>электроэнергия</t>
  </si>
  <si>
    <t>7. Расходы по содержанию УК</t>
  </si>
  <si>
    <t>Лицевой счет. Сводный расчет  2020г</t>
  </si>
  <si>
    <t>Лицевой счёт  2020г</t>
  </si>
  <si>
    <t>Лицевой счёт 2020г</t>
  </si>
  <si>
    <t>Директор ООО УК "Крокус"</t>
  </si>
  <si>
    <t>Квартира №138.Прочистка вентиляции</t>
  </si>
  <si>
    <t>Очистка и отогрев водосточных труб 15шт</t>
  </si>
  <si>
    <t>Итого:</t>
  </si>
  <si>
    <t>Квартира №89.Замена участка трубопровода отопления</t>
  </si>
  <si>
    <t>Осмотр подвала с целью выявления утечек и их устранение</t>
  </si>
  <si>
    <t>Под.№10.Ремонт светильника, замена эл.лампы</t>
  </si>
  <si>
    <t>ВРУ №1,2,3.Замена трансформаторов тока</t>
  </si>
  <si>
    <t>Под.№10.Осмотр освещения подъезда, замена эл.лампы в тамбуре</t>
  </si>
  <si>
    <t>Квартиры №52,53.Замена пакетного выключателя</t>
  </si>
  <si>
    <t>Отключение, подключение абонента в ТП</t>
  </si>
  <si>
    <t>Перетяжка потолка при замене стояков кв.165</t>
  </si>
  <si>
    <t>Прочистка и отогрев водосточных труб</t>
  </si>
  <si>
    <t>Уборка снега с козырьков и крыши</t>
  </si>
  <si>
    <t>ИТОГО за февраль</t>
  </si>
  <si>
    <t>Прочистка канализационного стояка кв.194</t>
  </si>
  <si>
    <t>Утеплениестояков ГВС,ХВС и канализации в подъезде №15</t>
  </si>
  <si>
    <t>Ремонт стояка отопления в кв.12</t>
  </si>
  <si>
    <t>Устранение течи на магистрале отопления</t>
  </si>
  <si>
    <t>Замена лампочек и выключателя в подъезде №1</t>
  </si>
  <si>
    <t>Замена участка трубы отопления кв.135</t>
  </si>
  <si>
    <t>ИТОГО за март</t>
  </si>
  <si>
    <t>Замена пакетного выключателя кв.4</t>
  </si>
  <si>
    <t>Замена датчика освещения и лампочки в подъездах 10,12</t>
  </si>
  <si>
    <t>Замена датчика освещения и лампочки в подъезде 15</t>
  </si>
  <si>
    <t>ППР э/щитов и ВРУ во всех подъездах</t>
  </si>
  <si>
    <t>Замена канализационного стояка кв.122</t>
  </si>
  <si>
    <t>Дезинфекция</t>
  </si>
  <si>
    <t>Отключение подъездного отопления</t>
  </si>
  <si>
    <t>ВРУ №1,2,3 ППР</t>
  </si>
  <si>
    <t>Итого за апрель</t>
  </si>
  <si>
    <t>Подъезд №12 Частичный ремонт кровли</t>
  </si>
  <si>
    <t>Подъезд №15 Частичный ремонт кровли</t>
  </si>
  <si>
    <t>Подъезд №13 Частичный ремонт кровли</t>
  </si>
  <si>
    <t>Подвал Изготовление и установка хомута</t>
  </si>
  <si>
    <t>Придомовая территория Ремонт и ограждение мусорных баков</t>
  </si>
  <si>
    <t>Подъезд №10 Частичный ремонт кровли</t>
  </si>
  <si>
    <t>Подъезд №8,10 Частичный ремонт крыши</t>
  </si>
  <si>
    <t>Подъезд №6 Частичный ремонт крыши</t>
  </si>
  <si>
    <t>Подъезд №1 Замена эл.лампы в тамбуре</t>
  </si>
  <si>
    <t>Подъезд №10 Замена эл.лампы в тамбуре</t>
  </si>
  <si>
    <t>Подъезд № 11 Замена эл.лампы в тамбуре</t>
  </si>
  <si>
    <t xml:space="preserve">Итого за март </t>
  </si>
  <si>
    <t>Квартира №150 Замена стояка ГВС</t>
  </si>
  <si>
    <t>Квартира №150 Замена стояка ХВС</t>
  </si>
  <si>
    <t>Квартира №150 Замена канализационного стояка</t>
  </si>
  <si>
    <t>Квартира №94 Замена канализационного стояка</t>
  </si>
  <si>
    <t>Дезинфекция подъезда</t>
  </si>
  <si>
    <t>Установка замочных петель Подъезд №15</t>
  </si>
  <si>
    <t>Установка досок объявлений</t>
  </si>
  <si>
    <t>Итого за май</t>
  </si>
  <si>
    <t>Замена лампы и микросхемы</t>
  </si>
  <si>
    <t>Ремонт кровли над подъездом согласно смете</t>
  </si>
  <si>
    <t>Кв№54 Замена участка канализационной трубы</t>
  </si>
  <si>
    <t>Наклейки курение запрещено</t>
  </si>
  <si>
    <t>Наклейки на доски объявления</t>
  </si>
  <si>
    <t>Итого за июнь</t>
  </si>
  <si>
    <t>Замена ламп и микросхем Подъезд№5,13,10</t>
  </si>
  <si>
    <t>Привоз песка</t>
  </si>
  <si>
    <t>Промывка системы отопления</t>
  </si>
  <si>
    <t>Покраска контейнерной площадки</t>
  </si>
  <si>
    <t>Скос травы на придомовой территории</t>
  </si>
  <si>
    <t>Итого за июль</t>
  </si>
  <si>
    <t>Изготовление хомута</t>
  </si>
  <si>
    <t>Ремонт светильника. Замена лампочек и схем. Подъезд №14,4,10,13</t>
  </si>
  <si>
    <t>Установка скамеек 6шт</t>
  </si>
  <si>
    <t>Итого за август</t>
  </si>
  <si>
    <t>Подвал. Изготовление и установка хомута</t>
  </si>
  <si>
    <t>Запуск системы отопления</t>
  </si>
  <si>
    <t>Квартира №152 Изготовление и установка хомута</t>
  </si>
  <si>
    <t>Подъезд №2 Установка клемных сжимов</t>
  </si>
  <si>
    <t>Итого за сентябрь</t>
  </si>
  <si>
    <t>Подъезд №13 Ремонт светильника. Замена лампы и схемы</t>
  </si>
  <si>
    <t>Подъезд №12 Ремонт светильника. Замена лампы и схемы</t>
  </si>
  <si>
    <t>Подъезд №9 Замена ламп и микросхем</t>
  </si>
  <si>
    <t>Подъезд №3 Замена ламп и микросхем</t>
  </si>
  <si>
    <t>Подъезд №11 Замена ламп и микросхем</t>
  </si>
  <si>
    <t>Работы ППР. Ремонт светильников. Замена автоматов</t>
  </si>
  <si>
    <t>Ремонт светильника. Замена лампочек и схем. Подъезд №9</t>
  </si>
  <si>
    <t>Монтаж подвального освещения Подъезд №1-5</t>
  </si>
  <si>
    <t>Монтаж подвального освещения Подъезд №6-15</t>
  </si>
  <si>
    <t>Замена стояка в ванной</t>
  </si>
  <si>
    <t>Прочистка канализационного стояка в подвале</t>
  </si>
  <si>
    <t>Кв№27 Замена участка трубы на стояке отопления</t>
  </si>
  <si>
    <t>Подъезд №1 Закрепление конвектора подъездного отопления, запуск подъездного отопления.</t>
  </si>
  <si>
    <t>Установка двух хомутов на стояки ГВС подвал</t>
  </si>
  <si>
    <t>Подъезд №9 Чистка центрального канализационного стояка в подвале</t>
  </si>
  <si>
    <t>Кв№12 прочистка центрального стояка канализации на кухне.</t>
  </si>
  <si>
    <t>Итого за октябрь</t>
  </si>
  <si>
    <t>Пропенивание швов в подвале Кв №86</t>
  </si>
  <si>
    <t>Подъезд №9 Проверка электричества в подъезде. Замена лампочки</t>
  </si>
  <si>
    <t>Ремонт системы отопления в подвале</t>
  </si>
  <si>
    <t>Прочистка канализации Квартира №194</t>
  </si>
  <si>
    <t>Замена лапм и микросхем Подъезд №4</t>
  </si>
  <si>
    <t>Проверка подъезда на освещение. Замена лампочки Подъезд №15</t>
  </si>
  <si>
    <t>Замена ламп и микросхем Подъезд №12</t>
  </si>
  <si>
    <t>Ремонт подъездного освещения Подъезд №3</t>
  </si>
  <si>
    <t>Ремонт светильников в подъезде №12</t>
  </si>
  <si>
    <t>Ремонт светильников в подъезде №11</t>
  </si>
  <si>
    <t>Итого за ноябрь</t>
  </si>
  <si>
    <t>Замена стояков канализации и стояков ХВС Квартиры №192,195,198,201,204</t>
  </si>
  <si>
    <t>Прочистка канализации через колодец</t>
  </si>
  <si>
    <t>Подъезд №3 Прочистка канализации с подвала</t>
  </si>
  <si>
    <t>Замена участка трубы на стояке отопления Квартира №188</t>
  </si>
  <si>
    <t>Итого за декабрь</t>
  </si>
  <si>
    <t>Подъезд №8  1 этаж Ремонт светильника</t>
  </si>
  <si>
    <t>Подъезд №15 3этаж. Закрепление замочной петли на электрощиток</t>
  </si>
  <si>
    <t>Подъезд №6 с 1по 5 этаж. Ремонт светильника замена лампочки</t>
  </si>
  <si>
    <t>Подъезда №15 Замена лампочки в тамбуре</t>
  </si>
  <si>
    <t>Замена ламп и микросхем Подъезд №11,12,13,15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</si>
</sst>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0" fillId="0" borderId="0" xfId="0" applyBorder="1" applyAlignment="1">
      <alignment wrapText="1"/>
    </xf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1" fillId="0" borderId="0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1" fillId="0" borderId="8" xfId="0" applyFont="1" applyBorder="1"/>
    <xf numFmtId="0" fontId="1" fillId="0" borderId="4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1" xfId="0" applyFont="1" applyFill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1" fillId="0" borderId="1" xfId="0" applyFont="1" applyFill="1" applyBorder="1" applyAlignment="1">
      <alignment wrapText="1"/>
    </xf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1" fillId="0" borderId="8" xfId="0" applyFont="1" applyFill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/>
    <xf numFmtId="49" fontId="6" fillId="0" borderId="1" xfId="0" applyNumberFormat="1" applyFont="1" applyBorder="1" applyAlignment="1">
      <alignment wrapText="1"/>
    </xf>
    <xf numFmtId="0" fontId="0" fillId="0" borderId="1" xfId="0" applyFont="1" applyBorder="1" applyAlignment="1">
      <alignment horizontal="center" wrapText="1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49" fontId="0" fillId="0" borderId="1" xfId="0" applyNumberFormat="1" applyBorder="1"/>
    <xf numFmtId="49" fontId="0" fillId="0" borderId="0" xfId="0" applyNumberFormat="1"/>
    <xf numFmtId="49" fontId="2" fillId="0" borderId="1" xfId="0" applyNumberFormat="1" applyFont="1" applyBorder="1" applyAlignment="1">
      <alignment wrapText="1"/>
    </xf>
    <xf numFmtId="0" fontId="3" fillId="0" borderId="0" xfId="0" applyFont="1"/>
    <xf numFmtId="0" fontId="3" fillId="0" borderId="0" xfId="0" applyFont="1" applyAlignment="1">
      <alignment horizontal="center"/>
    </xf>
    <xf numFmtId="2" fontId="2" fillId="0" borderId="1" xfId="0" applyNumberFormat="1" applyFont="1" applyBorder="1"/>
    <xf numFmtId="2" fontId="6" fillId="2" borderId="1" xfId="0" applyNumberFormat="1" applyFont="1" applyFill="1" applyBorder="1"/>
    <xf numFmtId="2" fontId="6" fillId="0" borderId="1" xfId="0" applyNumberFormat="1" applyFont="1" applyBorder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8" fillId="0" borderId="1" xfId="0" applyFont="1" applyFill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4" xfId="0" applyFont="1" applyBorder="1" applyAlignment="1">
      <alignment wrapText="1"/>
    </xf>
    <xf numFmtId="0" fontId="9" fillId="0" borderId="1" xfId="0" applyFont="1" applyBorder="1"/>
    <xf numFmtId="0" fontId="9" fillId="0" borderId="1" xfId="0" applyFont="1" applyFill="1" applyBorder="1" applyAlignment="1">
      <alignment wrapText="1"/>
    </xf>
    <xf numFmtId="2" fontId="9" fillId="0" borderId="1" xfId="0" applyNumberFormat="1" applyFont="1" applyBorder="1" applyAlignment="1">
      <alignment wrapText="1"/>
    </xf>
    <xf numFmtId="2" fontId="9" fillId="0" borderId="1" xfId="0" applyNumberFormat="1" applyFont="1" applyBorder="1"/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7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5" xfId="0" applyFont="1" applyBorder="1"/>
    <xf numFmtId="0" fontId="8" fillId="0" borderId="8" xfId="0" applyFont="1" applyBorder="1"/>
    <xf numFmtId="2" fontId="8" fillId="0" borderId="6" xfId="0" applyNumberFormat="1" applyFont="1" applyBorder="1"/>
    <xf numFmtId="2" fontId="9" fillId="0" borderId="9" xfId="0" applyNumberFormat="1" applyFont="1" applyBorder="1"/>
    <xf numFmtId="0" fontId="8" fillId="0" borderId="1" xfId="0" applyFont="1" applyFill="1" applyBorder="1"/>
    <xf numFmtId="0" fontId="9" fillId="0" borderId="1" xfId="0" applyFont="1" applyFill="1" applyBorder="1"/>
    <xf numFmtId="0" fontId="8" fillId="0" borderId="0" xfId="0" applyFont="1"/>
    <xf numFmtId="0" fontId="8" fillId="0" borderId="0" xfId="0" applyFont="1" applyAlignment="1">
      <alignment wrapText="1"/>
    </xf>
    <xf numFmtId="2" fontId="8" fillId="0" borderId="1" xfId="0" applyNumberFormat="1" applyFont="1" applyBorder="1"/>
    <xf numFmtId="2" fontId="1" fillId="0" borderId="1" xfId="0" applyNumberFormat="1" applyFont="1" applyBorder="1"/>
    <xf numFmtId="0" fontId="8" fillId="0" borderId="3" xfId="0" applyFont="1" applyBorder="1" applyAlignment="1">
      <alignment wrapText="1"/>
    </xf>
    <xf numFmtId="0" fontId="9" fillId="0" borderId="2" xfId="0" applyFont="1" applyBorder="1"/>
    <xf numFmtId="0" fontId="9" fillId="0" borderId="1" xfId="0" applyFont="1" applyBorder="1" applyAlignment="1">
      <alignment horizontal="left" wrapText="1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9" fillId="0" borderId="8" xfId="0" applyFont="1" applyBorder="1"/>
    <xf numFmtId="0" fontId="8" fillId="0" borderId="6" xfId="0" applyFont="1" applyBorder="1"/>
    <xf numFmtId="0" fontId="8" fillId="0" borderId="9" xfId="0" applyFont="1" applyBorder="1"/>
    <xf numFmtId="0" fontId="1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opLeftCell="A31" workbookViewId="0">
      <selection activeCell="D52" sqref="D52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79" t="s">
        <v>60</v>
      </c>
      <c r="C1" s="79"/>
      <c r="D1" s="79"/>
      <c r="E1" s="7"/>
      <c r="F1" s="7"/>
      <c r="G1" s="7"/>
      <c r="H1" s="7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78" t="s">
        <v>4</v>
      </c>
      <c r="C3" s="78"/>
      <c r="D3" s="78"/>
      <c r="E3" s="1"/>
      <c r="F3" s="1"/>
      <c r="G3" s="1"/>
      <c r="H3" s="1"/>
    </row>
    <row r="4" spans="1:8" x14ac:dyDescent="0.25">
      <c r="A4" s="8"/>
      <c r="B4" s="9" t="s">
        <v>0</v>
      </c>
      <c r="C4" s="9" t="s">
        <v>1</v>
      </c>
      <c r="D4" s="9" t="s">
        <v>28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ht="30" x14ac:dyDescent="0.25">
      <c r="A6" s="45">
        <v>1</v>
      </c>
      <c r="B6" s="45" t="s">
        <v>66</v>
      </c>
      <c r="C6" s="45">
        <v>642.17999999999995</v>
      </c>
      <c r="D6" s="46"/>
      <c r="E6" s="1"/>
      <c r="F6" s="1"/>
      <c r="G6" s="1"/>
      <c r="H6" s="1"/>
    </row>
    <row r="7" spans="1:8" ht="30" x14ac:dyDescent="0.25">
      <c r="A7" s="45">
        <v>2</v>
      </c>
      <c r="B7" s="45" t="s">
        <v>67</v>
      </c>
      <c r="C7" s="45">
        <v>600</v>
      </c>
      <c r="D7" s="46"/>
      <c r="E7" s="1"/>
      <c r="F7" s="1"/>
      <c r="G7" s="1"/>
      <c r="H7" s="1"/>
    </row>
    <row r="8" spans="1:8" x14ac:dyDescent="0.25">
      <c r="A8" s="45"/>
      <c r="B8" s="46" t="s">
        <v>65</v>
      </c>
      <c r="C8" s="46">
        <f>SUM(C6:C7)</f>
        <v>1242.1799999999998</v>
      </c>
      <c r="D8" s="46">
        <v>1242.18</v>
      </c>
      <c r="E8" s="1"/>
      <c r="F8" s="1"/>
      <c r="G8" s="1"/>
      <c r="H8" s="1"/>
    </row>
    <row r="9" spans="1:8" x14ac:dyDescent="0.25">
      <c r="A9" s="45"/>
      <c r="B9" s="46" t="s">
        <v>7</v>
      </c>
      <c r="C9" s="45"/>
      <c r="D9" s="46"/>
      <c r="E9" s="1"/>
      <c r="F9" s="1"/>
      <c r="G9" s="1"/>
      <c r="H9" s="1"/>
    </row>
    <row r="10" spans="1:8" x14ac:dyDescent="0.25">
      <c r="A10" s="45">
        <v>1</v>
      </c>
      <c r="B10" s="45" t="s">
        <v>77</v>
      </c>
      <c r="C10" s="45">
        <v>300</v>
      </c>
      <c r="D10" s="45"/>
      <c r="E10" s="1"/>
      <c r="F10" s="1"/>
      <c r="G10" s="1"/>
      <c r="H10" s="1"/>
    </row>
    <row r="11" spans="1:8" ht="30" x14ac:dyDescent="0.25">
      <c r="A11" s="45">
        <v>2</v>
      </c>
      <c r="B11" s="45" t="s">
        <v>67</v>
      </c>
      <c r="C11" s="45">
        <v>1800</v>
      </c>
      <c r="D11" s="46"/>
      <c r="E11" s="1"/>
      <c r="F11" s="1"/>
      <c r="G11" s="1"/>
      <c r="H11" s="1"/>
    </row>
    <row r="12" spans="1:8" ht="30" x14ac:dyDescent="0.25">
      <c r="A12" s="45">
        <v>3</v>
      </c>
      <c r="B12" s="45" t="s">
        <v>78</v>
      </c>
      <c r="C12" s="45">
        <v>2050.71</v>
      </c>
      <c r="D12" s="45"/>
      <c r="E12" s="1"/>
      <c r="F12" s="1"/>
      <c r="G12" s="1"/>
      <c r="H12" s="1"/>
    </row>
    <row r="13" spans="1:8" x14ac:dyDescent="0.25">
      <c r="A13" s="45">
        <v>4</v>
      </c>
      <c r="B13" s="45" t="s">
        <v>79</v>
      </c>
      <c r="C13" s="45">
        <v>2073.08</v>
      </c>
      <c r="D13" s="46"/>
      <c r="E13" s="1"/>
      <c r="F13" s="1"/>
      <c r="G13" s="1"/>
      <c r="H13" s="1"/>
    </row>
    <row r="14" spans="1:8" x14ac:dyDescent="0.25">
      <c r="A14" s="45">
        <v>5</v>
      </c>
      <c r="B14" s="45" t="s">
        <v>80</v>
      </c>
      <c r="C14" s="45">
        <f>3237.2+1437.2+1737.2</f>
        <v>6411.5999999999995</v>
      </c>
      <c r="D14" s="45"/>
      <c r="E14" s="6"/>
      <c r="F14" s="1"/>
    </row>
    <row r="15" spans="1:8" x14ac:dyDescent="0.25">
      <c r="A15" s="45"/>
      <c r="B15" s="46" t="s">
        <v>76</v>
      </c>
      <c r="C15" s="46">
        <f>SUM(C10:C14)</f>
        <v>12635.39</v>
      </c>
      <c r="D15" s="46">
        <f>D8+C15</f>
        <v>13877.57</v>
      </c>
      <c r="E15" s="6"/>
      <c r="F15" s="1"/>
    </row>
    <row r="16" spans="1:8" x14ac:dyDescent="0.25">
      <c r="A16" s="45"/>
      <c r="B16" s="46" t="s">
        <v>3</v>
      </c>
      <c r="C16" s="45"/>
      <c r="D16" s="46"/>
      <c r="E16" s="6"/>
      <c r="F16" s="1"/>
    </row>
    <row r="17" spans="1:6" ht="30" x14ac:dyDescent="0.25">
      <c r="A17" s="45"/>
      <c r="B17" s="45" t="s">
        <v>67</v>
      </c>
      <c r="C17" s="45">
        <v>600</v>
      </c>
      <c r="D17" s="46"/>
      <c r="E17" s="6"/>
      <c r="F17" s="1"/>
    </row>
    <row r="18" spans="1:6" s="5" customFormat="1" x14ac:dyDescent="0.25">
      <c r="A18" s="45"/>
      <c r="B18" s="45" t="s">
        <v>82</v>
      </c>
      <c r="C18" s="45">
        <v>2604.5700000000002</v>
      </c>
      <c r="D18" s="46"/>
      <c r="E18" s="10"/>
      <c r="F18" s="4"/>
    </row>
    <row r="19" spans="1:6" s="5" customFormat="1" x14ac:dyDescent="0.25">
      <c r="A19" s="45"/>
      <c r="B19" s="46" t="s">
        <v>83</v>
      </c>
      <c r="C19" s="46">
        <f>SUM(C17:C18)</f>
        <v>3204.57</v>
      </c>
      <c r="D19" s="46">
        <f>D15+C19</f>
        <v>17082.14</v>
      </c>
      <c r="E19" s="4"/>
      <c r="F19" s="4"/>
    </row>
    <row r="20" spans="1:6" x14ac:dyDescent="0.25">
      <c r="A20" s="45"/>
      <c r="B20" s="46" t="s">
        <v>9</v>
      </c>
      <c r="C20" s="45"/>
      <c r="D20" s="46"/>
      <c r="E20" s="1"/>
      <c r="F20" s="1"/>
    </row>
    <row r="21" spans="1:6" x14ac:dyDescent="0.25">
      <c r="A21" s="47">
        <v>1</v>
      </c>
      <c r="B21" s="48" t="s">
        <v>90</v>
      </c>
      <c r="C21" s="47">
        <v>600</v>
      </c>
      <c r="D21" s="46"/>
      <c r="E21" s="1"/>
      <c r="F21" s="1"/>
    </row>
    <row r="22" spans="1:6" x14ac:dyDescent="0.25">
      <c r="A22" s="45">
        <v>2</v>
      </c>
      <c r="B22" s="45" t="s">
        <v>91</v>
      </c>
      <c r="C22" s="45">
        <v>1713</v>
      </c>
      <c r="D22" s="46"/>
      <c r="E22" s="1"/>
      <c r="F22" s="1"/>
    </row>
    <row r="23" spans="1:6" x14ac:dyDescent="0.25">
      <c r="A23" s="45">
        <v>3</v>
      </c>
      <c r="B23" s="45" t="s">
        <v>90</v>
      </c>
      <c r="C23" s="45">
        <v>600</v>
      </c>
      <c r="D23" s="45"/>
      <c r="E23" s="1"/>
      <c r="F23" s="1"/>
    </row>
    <row r="24" spans="1:6" x14ac:dyDescent="0.25">
      <c r="A24" s="45"/>
      <c r="B24" s="46" t="s">
        <v>92</v>
      </c>
      <c r="C24" s="46">
        <v>2913</v>
      </c>
      <c r="D24" s="46">
        <v>19995.14</v>
      </c>
      <c r="E24" s="1"/>
      <c r="F24" s="1"/>
    </row>
    <row r="25" spans="1:6" s="5" customFormat="1" x14ac:dyDescent="0.25">
      <c r="A25" s="45"/>
      <c r="B25" s="46" t="s">
        <v>11</v>
      </c>
      <c r="C25" s="45"/>
      <c r="D25" s="46"/>
      <c r="E25" s="4"/>
      <c r="F25" s="4"/>
    </row>
    <row r="26" spans="1:6" s="5" customFormat="1" x14ac:dyDescent="0.25">
      <c r="A26" s="45">
        <v>1</v>
      </c>
      <c r="B26" s="45" t="s">
        <v>115</v>
      </c>
      <c r="C26" s="46">
        <v>1391.4</v>
      </c>
      <c r="D26" s="46">
        <v>21386.54</v>
      </c>
      <c r="E26" s="4"/>
      <c r="F26" s="4"/>
    </row>
    <row r="27" spans="1:6" x14ac:dyDescent="0.25">
      <c r="A27" s="45"/>
      <c r="B27" s="46" t="s">
        <v>12</v>
      </c>
      <c r="C27" s="45"/>
      <c r="D27" s="46"/>
      <c r="E27" s="1"/>
      <c r="F27" s="1"/>
    </row>
    <row r="28" spans="1:6" x14ac:dyDescent="0.25">
      <c r="A28" s="45">
        <v>1</v>
      </c>
      <c r="B28" s="45" t="s">
        <v>121</v>
      </c>
      <c r="C28" s="46">
        <v>900</v>
      </c>
      <c r="D28" s="46">
        <v>22286.54</v>
      </c>
      <c r="E28" s="1"/>
      <c r="F28" s="1"/>
    </row>
    <row r="29" spans="1:6" x14ac:dyDescent="0.25">
      <c r="A29" s="45"/>
      <c r="B29" s="46" t="s">
        <v>13</v>
      </c>
      <c r="C29" s="45"/>
      <c r="D29" s="46"/>
      <c r="E29" s="1"/>
      <c r="F29" s="1"/>
    </row>
    <row r="30" spans="1:6" x14ac:dyDescent="0.25">
      <c r="A30" s="45">
        <v>1</v>
      </c>
      <c r="B30" s="45" t="s">
        <v>125</v>
      </c>
      <c r="C30" s="46">
        <v>493.1</v>
      </c>
      <c r="D30" s="46">
        <v>22779.64</v>
      </c>
      <c r="E30" s="1"/>
      <c r="F30" s="1"/>
    </row>
    <row r="31" spans="1:6" x14ac:dyDescent="0.25">
      <c r="A31" s="45"/>
      <c r="B31" s="72" t="s">
        <v>14</v>
      </c>
      <c r="C31" s="45"/>
      <c r="D31" s="46"/>
      <c r="E31" s="1"/>
      <c r="F31" s="1"/>
    </row>
    <row r="32" spans="1:6" x14ac:dyDescent="0.25">
      <c r="A32" s="45">
        <v>1</v>
      </c>
      <c r="B32" s="45" t="s">
        <v>129</v>
      </c>
      <c r="C32" s="45">
        <v>549.5</v>
      </c>
      <c r="D32" s="45"/>
      <c r="E32" s="1"/>
      <c r="F32" s="1"/>
    </row>
    <row r="33" spans="1:6" x14ac:dyDescent="0.25">
      <c r="A33" s="45">
        <v>2</v>
      </c>
      <c r="B33" s="45" t="s">
        <v>130</v>
      </c>
      <c r="C33" s="45">
        <v>900</v>
      </c>
      <c r="D33" s="45"/>
      <c r="E33" s="1"/>
      <c r="F33" s="1"/>
    </row>
    <row r="34" spans="1:6" s="5" customFormat="1" x14ac:dyDescent="0.25">
      <c r="A34" s="45">
        <v>3</v>
      </c>
      <c r="B34" s="45" t="s">
        <v>131</v>
      </c>
      <c r="C34" s="45">
        <v>586.79999999999995</v>
      </c>
      <c r="D34" s="46"/>
      <c r="E34" s="4"/>
      <c r="F34" s="4"/>
    </row>
    <row r="35" spans="1:6" x14ac:dyDescent="0.25">
      <c r="A35" s="45">
        <v>4</v>
      </c>
      <c r="B35" s="45" t="s">
        <v>132</v>
      </c>
      <c r="C35" s="45">
        <v>3109.7</v>
      </c>
      <c r="D35" s="45"/>
      <c r="E35" s="1"/>
      <c r="F35" s="1"/>
    </row>
    <row r="36" spans="1:6" x14ac:dyDescent="0.25">
      <c r="A36" s="45"/>
      <c r="B36" s="46" t="s">
        <v>133</v>
      </c>
      <c r="C36" s="46">
        <f>SUM(C32:C35)</f>
        <v>5146</v>
      </c>
      <c r="D36" s="46">
        <v>27925.64</v>
      </c>
      <c r="E36" s="1"/>
      <c r="F36" s="1"/>
    </row>
    <row r="37" spans="1:6" ht="15" customHeight="1" x14ac:dyDescent="0.25">
      <c r="A37" s="45"/>
      <c r="B37" s="46" t="s">
        <v>15</v>
      </c>
      <c r="C37" s="45"/>
      <c r="D37" s="46"/>
      <c r="E37" s="1"/>
      <c r="F37" s="1"/>
    </row>
    <row r="38" spans="1:6" ht="30" x14ac:dyDescent="0.25">
      <c r="A38" s="45">
        <v>1</v>
      </c>
      <c r="B38" s="45" t="s">
        <v>67</v>
      </c>
      <c r="C38" s="45">
        <v>600</v>
      </c>
      <c r="D38" s="46"/>
      <c r="E38" s="1"/>
      <c r="F38" s="1"/>
    </row>
    <row r="39" spans="1:6" x14ac:dyDescent="0.25">
      <c r="A39" s="45">
        <v>2</v>
      </c>
      <c r="B39" s="45" t="s">
        <v>144</v>
      </c>
      <c r="C39" s="45">
        <v>300</v>
      </c>
      <c r="D39" s="46"/>
      <c r="E39" s="1"/>
      <c r="F39" s="1"/>
    </row>
    <row r="40" spans="1:6" ht="30" x14ac:dyDescent="0.25">
      <c r="A40" s="45">
        <v>3</v>
      </c>
      <c r="B40" s="45" t="s">
        <v>145</v>
      </c>
      <c r="C40" s="45">
        <v>780</v>
      </c>
      <c r="D40" s="50"/>
      <c r="E40" s="1"/>
      <c r="F40" s="1"/>
    </row>
    <row r="41" spans="1:6" ht="45" x14ac:dyDescent="0.25">
      <c r="A41" s="31">
        <v>4</v>
      </c>
      <c r="B41" s="45" t="s">
        <v>146</v>
      </c>
      <c r="C41" s="45">
        <v>600</v>
      </c>
      <c r="D41" s="16"/>
      <c r="E41" s="1"/>
      <c r="F41" s="1"/>
    </row>
    <row r="42" spans="1:6" x14ac:dyDescent="0.25">
      <c r="A42" s="31">
        <v>5</v>
      </c>
      <c r="B42" s="70" t="s">
        <v>147</v>
      </c>
      <c r="C42" s="45">
        <v>698</v>
      </c>
      <c r="D42" s="16"/>
      <c r="E42" s="1"/>
      <c r="F42" s="1"/>
    </row>
    <row r="43" spans="1:6" ht="30" x14ac:dyDescent="0.25">
      <c r="A43" s="45">
        <v>6</v>
      </c>
      <c r="B43" s="45" t="s">
        <v>148</v>
      </c>
      <c r="C43" s="45">
        <v>600</v>
      </c>
      <c r="D43" s="45"/>
      <c r="E43" s="1"/>
      <c r="F43" s="1"/>
    </row>
    <row r="44" spans="1:6" ht="30" x14ac:dyDescent="0.25">
      <c r="A44" s="45">
        <v>7</v>
      </c>
      <c r="B44" s="45" t="s">
        <v>149</v>
      </c>
      <c r="C44" s="45">
        <v>300</v>
      </c>
      <c r="D44" s="45"/>
      <c r="E44" s="1"/>
      <c r="F44" s="1"/>
    </row>
    <row r="45" spans="1:6" x14ac:dyDescent="0.25">
      <c r="A45" s="45"/>
      <c r="B45" s="72" t="s">
        <v>150</v>
      </c>
      <c r="C45" s="46">
        <f>SUM(C38:C44)</f>
        <v>3878</v>
      </c>
      <c r="D45" s="46">
        <f>C45+D36</f>
        <v>31803.64</v>
      </c>
      <c r="E45" s="1"/>
      <c r="F45" s="1"/>
    </row>
    <row r="46" spans="1:6" x14ac:dyDescent="0.25">
      <c r="A46" s="45"/>
      <c r="B46" s="46" t="s">
        <v>16</v>
      </c>
      <c r="C46" s="46"/>
      <c r="D46" s="46"/>
      <c r="E46" s="1"/>
      <c r="F46" s="1"/>
    </row>
    <row r="47" spans="1:6" x14ac:dyDescent="0.25">
      <c r="A47" s="45">
        <v>1</v>
      </c>
      <c r="B47" s="45" t="s">
        <v>154</v>
      </c>
      <c r="C47" s="46">
        <v>600</v>
      </c>
      <c r="D47" s="46">
        <f>C47+D45</f>
        <v>32403.64</v>
      </c>
      <c r="E47" s="1"/>
      <c r="F47" s="1"/>
    </row>
    <row r="48" spans="1:6" x14ac:dyDescent="0.25">
      <c r="A48" s="45"/>
      <c r="B48" s="46" t="s">
        <v>17</v>
      </c>
      <c r="C48" s="45"/>
      <c r="D48" s="45"/>
      <c r="E48" s="1"/>
      <c r="F48" s="1"/>
    </row>
    <row r="49" spans="1:6" x14ac:dyDescent="0.25">
      <c r="A49" s="45">
        <v>1</v>
      </c>
      <c r="B49" s="45" t="s">
        <v>163</v>
      </c>
      <c r="C49" s="45">
        <v>600</v>
      </c>
      <c r="D49" s="45"/>
      <c r="E49" s="1"/>
      <c r="F49" s="1"/>
    </row>
    <row r="50" spans="1:6" x14ac:dyDescent="0.25">
      <c r="A50" s="45">
        <v>2</v>
      </c>
      <c r="B50" s="45" t="s">
        <v>164</v>
      </c>
      <c r="C50" s="45">
        <v>600</v>
      </c>
      <c r="D50" s="45"/>
      <c r="E50" s="1"/>
      <c r="F50" s="1"/>
    </row>
    <row r="51" spans="1:6" ht="30" x14ac:dyDescent="0.25">
      <c r="A51" s="45">
        <v>3</v>
      </c>
      <c r="B51" s="49" t="s">
        <v>165</v>
      </c>
      <c r="C51" s="45">
        <v>690</v>
      </c>
      <c r="D51" s="45"/>
      <c r="E51" s="1"/>
      <c r="F51" s="1"/>
    </row>
    <row r="52" spans="1:6" x14ac:dyDescent="0.25">
      <c r="A52" s="45"/>
      <c r="B52" s="46" t="s">
        <v>166</v>
      </c>
      <c r="C52" s="46">
        <f>SUM(C49:C51)</f>
        <v>1890</v>
      </c>
      <c r="D52" s="46">
        <f>C52+D47</f>
        <v>34293.64</v>
      </c>
      <c r="E52" s="1"/>
      <c r="F52" s="1"/>
    </row>
    <row r="53" spans="1:6" x14ac:dyDescent="0.25">
      <c r="A53" s="45"/>
      <c r="B53" s="46"/>
      <c r="C53" s="45"/>
      <c r="D53" s="45"/>
      <c r="E53" s="1"/>
      <c r="F53" s="1"/>
    </row>
    <row r="54" spans="1:6" x14ac:dyDescent="0.25">
      <c r="A54" s="45"/>
      <c r="B54" s="49"/>
      <c r="C54" s="45"/>
      <c r="D54" s="45"/>
      <c r="E54" s="1"/>
      <c r="F54" s="1"/>
    </row>
    <row r="55" spans="1:6" x14ac:dyDescent="0.25">
      <c r="A55" s="45"/>
      <c r="B55" s="46"/>
      <c r="C55" s="46"/>
      <c r="D55" s="46"/>
      <c r="E55" s="1"/>
      <c r="F55" s="1"/>
    </row>
    <row r="56" spans="1:6" x14ac:dyDescent="0.25">
      <c r="A56" s="45"/>
      <c r="B56" s="46"/>
      <c r="C56" s="45"/>
      <c r="D56" s="45"/>
      <c r="E56" s="1"/>
      <c r="F56" s="1"/>
    </row>
    <row r="57" spans="1:6" x14ac:dyDescent="0.25">
      <c r="A57" s="12"/>
      <c r="B57" s="12"/>
      <c r="C57" s="12"/>
      <c r="D57" s="12"/>
      <c r="E57" s="1"/>
      <c r="F57" s="1"/>
    </row>
    <row r="58" spans="1:6" x14ac:dyDescent="0.25">
      <c r="A58" s="12"/>
      <c r="B58" s="12"/>
      <c r="C58" s="12"/>
      <c r="D58" s="12"/>
      <c r="E58" s="1"/>
      <c r="F58" s="1"/>
    </row>
    <row r="59" spans="1:6" x14ac:dyDescent="0.25">
      <c r="A59" s="12"/>
      <c r="B59" s="31"/>
      <c r="C59" s="31"/>
      <c r="D59" s="3"/>
      <c r="E59" s="1"/>
      <c r="F59" s="1"/>
    </row>
    <row r="60" spans="1:6" x14ac:dyDescent="0.25">
      <c r="A60" s="12"/>
      <c r="B60" s="12"/>
      <c r="C60" s="12"/>
      <c r="D60" s="12"/>
      <c r="E60" s="1"/>
      <c r="F60" s="1"/>
    </row>
    <row r="61" spans="1:6" x14ac:dyDescent="0.25">
      <c r="A61" s="12"/>
      <c r="B61" s="3"/>
      <c r="C61" s="3"/>
      <c r="D61" s="3"/>
      <c r="E61" s="1"/>
      <c r="F61" s="1"/>
    </row>
    <row r="62" spans="1:6" x14ac:dyDescent="0.25">
      <c r="A62" s="17"/>
      <c r="B62" s="24"/>
      <c r="C62" s="17"/>
      <c r="D62" s="14"/>
    </row>
    <row r="63" spans="1:6" x14ac:dyDescent="0.25">
      <c r="A63" s="17"/>
      <c r="B63" s="17"/>
      <c r="C63" s="17"/>
      <c r="D63" s="14"/>
    </row>
    <row r="64" spans="1:6" x14ac:dyDescent="0.25">
      <c r="A64" s="17"/>
      <c r="B64" s="17"/>
      <c r="C64" s="17"/>
      <c r="D64" s="14"/>
    </row>
    <row r="65" spans="1:4" x14ac:dyDescent="0.25">
      <c r="A65" s="17"/>
      <c r="B65" s="17"/>
      <c r="C65" s="17"/>
      <c r="D65" s="14"/>
    </row>
    <row r="66" spans="1:4" x14ac:dyDescent="0.25">
      <c r="A66" s="17"/>
      <c r="B66" s="12"/>
      <c r="C66" s="17"/>
      <c r="D66" s="14"/>
    </row>
    <row r="67" spans="1:4" x14ac:dyDescent="0.25">
      <c r="A67" s="14"/>
      <c r="B67" s="3"/>
      <c r="C67" s="13"/>
      <c r="D67" s="13"/>
    </row>
    <row r="68" spans="1:4" x14ac:dyDescent="0.25">
      <c r="A68" s="14"/>
      <c r="B68" s="24"/>
      <c r="C68" s="14"/>
      <c r="D68" s="14"/>
    </row>
    <row r="69" spans="1:4" x14ac:dyDescent="0.25">
      <c r="A69" s="17"/>
      <c r="B69" s="12"/>
      <c r="C69" s="17"/>
      <c r="D69" s="14"/>
    </row>
    <row r="70" spans="1:4" x14ac:dyDescent="0.25">
      <c r="A70" s="17"/>
      <c r="B70" s="17"/>
      <c r="C70" s="17"/>
      <c r="D70" s="14"/>
    </row>
    <row r="71" spans="1:4" x14ac:dyDescent="0.25">
      <c r="A71" s="17"/>
      <c r="B71" s="17"/>
      <c r="C71" s="17"/>
      <c r="D71" s="14"/>
    </row>
    <row r="72" spans="1:4" x14ac:dyDescent="0.25">
      <c r="A72" s="17"/>
      <c r="B72" s="12"/>
      <c r="C72" s="17"/>
      <c r="D72" s="14"/>
    </row>
    <row r="73" spans="1:4" x14ac:dyDescent="0.25">
      <c r="A73" s="14"/>
      <c r="B73" s="24"/>
      <c r="C73" s="13"/>
      <c r="D73" s="13"/>
    </row>
    <row r="74" spans="1:4" x14ac:dyDescent="0.25">
      <c r="A74" s="14"/>
      <c r="B74" s="24"/>
      <c r="C74" s="14"/>
      <c r="D74" s="14"/>
    </row>
    <row r="75" spans="1:4" x14ac:dyDescent="0.25">
      <c r="A75" s="17"/>
      <c r="B75" s="17"/>
      <c r="C75" s="17"/>
      <c r="D75" s="14"/>
    </row>
    <row r="76" spans="1:4" x14ac:dyDescent="0.25">
      <c r="A76" s="17"/>
      <c r="B76" s="17"/>
      <c r="C76" s="17"/>
      <c r="D76" s="14"/>
    </row>
    <row r="77" spans="1:4" x14ac:dyDescent="0.25">
      <c r="A77" s="17"/>
      <c r="B77" s="12"/>
      <c r="C77" s="17"/>
      <c r="D77" s="14"/>
    </row>
    <row r="78" spans="1:4" x14ac:dyDescent="0.25">
      <c r="B78" s="30"/>
      <c r="C78" s="15"/>
      <c r="D78" s="15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1"/>
  <sheetViews>
    <sheetView topLeftCell="A13" workbookViewId="0">
      <selection activeCell="D38" sqref="D38"/>
    </sheetView>
  </sheetViews>
  <sheetFormatPr defaultRowHeight="15" x14ac:dyDescent="0.25"/>
  <cols>
    <col min="1" max="1" width="4.28515625" customWidth="1"/>
    <col min="2" max="2" width="47.28515625" customWidth="1"/>
    <col min="3" max="3" width="10.140625" customWidth="1"/>
    <col min="4" max="4" width="13.7109375" customWidth="1"/>
  </cols>
  <sheetData>
    <row r="1" spans="1:8" ht="21" x14ac:dyDescent="0.35">
      <c r="A1" s="1"/>
      <c r="B1" s="79" t="s">
        <v>60</v>
      </c>
      <c r="C1" s="79"/>
      <c r="D1" s="79"/>
      <c r="E1" s="7"/>
      <c r="F1" s="7"/>
      <c r="G1" s="7"/>
      <c r="H1" s="7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78" t="s">
        <v>8</v>
      </c>
      <c r="C3" s="78"/>
      <c r="D3" s="78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28</v>
      </c>
      <c r="E4" s="1"/>
      <c r="F4" s="1"/>
      <c r="G4" s="1"/>
      <c r="H4" s="1"/>
    </row>
    <row r="5" spans="1:8" x14ac:dyDescent="0.25">
      <c r="A5" s="8"/>
      <c r="B5" s="3" t="s">
        <v>2</v>
      </c>
      <c r="C5" s="8"/>
      <c r="D5" s="8"/>
      <c r="E5" s="1"/>
      <c r="F5" s="1"/>
      <c r="G5" s="1"/>
      <c r="H5" s="1"/>
    </row>
    <row r="6" spans="1:8" s="1" customFormat="1" x14ac:dyDescent="0.25">
      <c r="A6" s="45">
        <v>1</v>
      </c>
      <c r="B6" s="45" t="s">
        <v>63</v>
      </c>
      <c r="C6" s="45">
        <v>571</v>
      </c>
      <c r="D6" s="45"/>
    </row>
    <row r="7" spans="1:8" s="1" customFormat="1" x14ac:dyDescent="0.25">
      <c r="A7" s="45">
        <v>2</v>
      </c>
      <c r="B7" s="45" t="s">
        <v>64</v>
      </c>
      <c r="C7" s="45">
        <v>1848</v>
      </c>
      <c r="D7" s="45"/>
    </row>
    <row r="8" spans="1:8" s="1" customFormat="1" x14ac:dyDescent="0.25">
      <c r="A8" s="45">
        <v>3</v>
      </c>
      <c r="B8" s="45" t="s">
        <v>73</v>
      </c>
      <c r="C8" s="45">
        <v>1500</v>
      </c>
      <c r="D8" s="45"/>
    </row>
    <row r="9" spans="1:8" s="4" customFormat="1" x14ac:dyDescent="0.25">
      <c r="A9" s="45"/>
      <c r="B9" s="46" t="s">
        <v>65</v>
      </c>
      <c r="C9" s="46">
        <f>SUM(C6:C8)</f>
        <v>3919</v>
      </c>
      <c r="D9" s="46">
        <f>C9</f>
        <v>3919</v>
      </c>
    </row>
    <row r="10" spans="1:8" s="4" customFormat="1" x14ac:dyDescent="0.25">
      <c r="A10" s="45"/>
      <c r="B10" s="46" t="s">
        <v>7</v>
      </c>
      <c r="C10" s="45"/>
      <c r="D10" s="46"/>
    </row>
    <row r="11" spans="1:8" s="1" customFormat="1" x14ac:dyDescent="0.25">
      <c r="A11" s="45">
        <v>1</v>
      </c>
      <c r="B11" s="45" t="s">
        <v>74</v>
      </c>
      <c r="C11" s="45">
        <v>4853.2299999999996</v>
      </c>
      <c r="D11" s="46"/>
    </row>
    <row r="12" spans="1:8" s="1" customFormat="1" x14ac:dyDescent="0.25">
      <c r="A12" s="45">
        <v>2</v>
      </c>
      <c r="B12" s="45" t="s">
        <v>75</v>
      </c>
      <c r="C12" s="45">
        <v>1713</v>
      </c>
      <c r="D12" s="46"/>
    </row>
    <row r="13" spans="1:8" s="1" customFormat="1" x14ac:dyDescent="0.25">
      <c r="A13" s="45"/>
      <c r="B13" s="46" t="s">
        <v>76</v>
      </c>
      <c r="C13" s="46">
        <f>SUM(C11:C12)</f>
        <v>6566.23</v>
      </c>
      <c r="D13" s="46">
        <f>D9+C13</f>
        <v>10485.23</v>
      </c>
    </row>
    <row r="14" spans="1:8" s="4" customFormat="1" x14ac:dyDescent="0.25">
      <c r="A14" s="45"/>
      <c r="B14" s="45" t="s">
        <v>3</v>
      </c>
      <c r="C14" s="45"/>
      <c r="D14" s="46"/>
    </row>
    <row r="15" spans="1:8" s="4" customFormat="1" x14ac:dyDescent="0.25">
      <c r="A15" s="45"/>
      <c r="B15" s="45" t="s">
        <v>74</v>
      </c>
      <c r="C15" s="45">
        <v>3944.25</v>
      </c>
      <c r="D15" s="46"/>
    </row>
    <row r="16" spans="1:8" s="1" customFormat="1" x14ac:dyDescent="0.25">
      <c r="A16" s="45"/>
      <c r="B16" s="45" t="s">
        <v>75</v>
      </c>
      <c r="C16" s="45">
        <v>32547</v>
      </c>
      <c r="D16" s="46"/>
    </row>
    <row r="17" spans="1:4" s="1" customFormat="1" x14ac:dyDescent="0.25">
      <c r="A17" s="45"/>
      <c r="B17" s="46" t="s">
        <v>83</v>
      </c>
      <c r="C17" s="46">
        <f>SUM(C15:C16)</f>
        <v>36491.25</v>
      </c>
      <c r="D17" s="46">
        <f>D13+C17</f>
        <v>46976.479999999996</v>
      </c>
    </row>
    <row r="18" spans="1:4" s="1" customFormat="1" x14ac:dyDescent="0.25">
      <c r="A18" s="45"/>
      <c r="B18" s="46" t="s">
        <v>9</v>
      </c>
      <c r="C18" s="45"/>
      <c r="D18" s="45"/>
    </row>
    <row r="19" spans="1:4" s="1" customFormat="1" x14ac:dyDescent="0.25">
      <c r="A19" s="45">
        <v>1</v>
      </c>
      <c r="B19" s="45" t="s">
        <v>93</v>
      </c>
      <c r="C19" s="45">
        <v>5388.5</v>
      </c>
      <c r="D19" s="46"/>
    </row>
    <row r="20" spans="1:4" s="1" customFormat="1" x14ac:dyDescent="0.25">
      <c r="A20" s="45">
        <v>2</v>
      </c>
      <c r="B20" s="45" t="s">
        <v>93</v>
      </c>
      <c r="C20" s="45">
        <v>8171.5</v>
      </c>
      <c r="D20" s="46"/>
    </row>
    <row r="21" spans="1:4" s="4" customFormat="1" x14ac:dyDescent="0.25">
      <c r="A21" s="45">
        <v>3</v>
      </c>
      <c r="B21" s="45" t="s">
        <v>94</v>
      </c>
      <c r="C21" s="45">
        <v>1976.9</v>
      </c>
      <c r="D21" s="46"/>
    </row>
    <row r="22" spans="1:4" s="1" customFormat="1" x14ac:dyDescent="0.25">
      <c r="A22" s="45">
        <v>4</v>
      </c>
      <c r="B22" s="45" t="s">
        <v>95</v>
      </c>
      <c r="C22" s="45">
        <v>6362.55</v>
      </c>
      <c r="D22" s="46"/>
    </row>
    <row r="23" spans="1:4" s="1" customFormat="1" x14ac:dyDescent="0.25">
      <c r="A23" s="45">
        <v>5</v>
      </c>
      <c r="B23" s="45" t="s">
        <v>96</v>
      </c>
      <c r="C23" s="45">
        <v>1295.57</v>
      </c>
      <c r="D23" s="46"/>
    </row>
    <row r="24" spans="1:4" s="1" customFormat="1" ht="30" x14ac:dyDescent="0.25">
      <c r="A24" s="45">
        <v>6</v>
      </c>
      <c r="B24" s="45" t="s">
        <v>97</v>
      </c>
      <c r="C24" s="45">
        <v>745.53</v>
      </c>
      <c r="D24" s="46"/>
    </row>
    <row r="25" spans="1:4" s="1" customFormat="1" x14ac:dyDescent="0.25">
      <c r="A25" s="45">
        <v>7</v>
      </c>
      <c r="B25" s="45" t="s">
        <v>98</v>
      </c>
      <c r="C25" s="45">
        <v>4510.3999999999996</v>
      </c>
      <c r="D25" s="46"/>
    </row>
    <row r="26" spans="1:4" s="1" customFormat="1" x14ac:dyDescent="0.25">
      <c r="A26" s="45">
        <v>8</v>
      </c>
      <c r="B26" s="45" t="s">
        <v>99</v>
      </c>
      <c r="C26" s="45">
        <v>6780</v>
      </c>
      <c r="D26" s="46"/>
    </row>
    <row r="27" spans="1:4" s="1" customFormat="1" x14ac:dyDescent="0.25">
      <c r="A27" s="45">
        <v>9</v>
      </c>
      <c r="B27" s="45" t="s">
        <v>100</v>
      </c>
      <c r="C27" s="45">
        <v>9563</v>
      </c>
      <c r="D27" s="46"/>
    </row>
    <row r="28" spans="1:4" s="1" customFormat="1" x14ac:dyDescent="0.25">
      <c r="A28" s="45"/>
      <c r="B28" s="46" t="s">
        <v>92</v>
      </c>
      <c r="C28" s="46">
        <v>44793.95</v>
      </c>
      <c r="D28" s="46">
        <v>91770.43</v>
      </c>
    </row>
    <row r="29" spans="1:4" x14ac:dyDescent="0.25">
      <c r="A29" s="47"/>
      <c r="B29" s="52" t="s">
        <v>10</v>
      </c>
      <c r="C29" s="47"/>
      <c r="D29" s="51"/>
    </row>
    <row r="30" spans="1:4" x14ac:dyDescent="0.25">
      <c r="A30" s="47">
        <v>1</v>
      </c>
      <c r="B30" s="48" t="s">
        <v>110</v>
      </c>
      <c r="C30" s="47">
        <v>5100.22</v>
      </c>
      <c r="D30" s="51"/>
    </row>
    <row r="31" spans="1:4" x14ac:dyDescent="0.25">
      <c r="A31" s="47">
        <v>2</v>
      </c>
      <c r="B31" s="48" t="s">
        <v>111</v>
      </c>
      <c r="C31" s="47">
        <v>5310.64</v>
      </c>
      <c r="D31" s="51"/>
    </row>
    <row r="32" spans="1:4" x14ac:dyDescent="0.25">
      <c r="A32" s="47"/>
      <c r="B32" s="52" t="s">
        <v>112</v>
      </c>
      <c r="C32" s="51">
        <v>10410.86</v>
      </c>
      <c r="D32" s="51">
        <v>102181.29</v>
      </c>
    </row>
    <row r="33" spans="1:4" x14ac:dyDescent="0.25">
      <c r="A33" s="47"/>
      <c r="B33" s="52" t="s">
        <v>11</v>
      </c>
      <c r="C33" s="47"/>
      <c r="D33" s="51"/>
    </row>
    <row r="34" spans="1:4" x14ac:dyDescent="0.25">
      <c r="A34" s="47">
        <v>1</v>
      </c>
      <c r="B34" s="48" t="s">
        <v>116</v>
      </c>
      <c r="C34" s="47">
        <v>560</v>
      </c>
      <c r="D34" s="51"/>
    </row>
    <row r="35" spans="1:4" x14ac:dyDescent="0.25">
      <c r="A35" s="47">
        <v>2</v>
      </c>
      <c r="B35" s="48" t="s">
        <v>117</v>
      </c>
      <c r="C35" s="47">
        <v>224</v>
      </c>
      <c r="D35" s="51"/>
    </row>
    <row r="36" spans="1:4" x14ac:dyDescent="0.25">
      <c r="A36" s="47"/>
      <c r="B36" s="52" t="s">
        <v>118</v>
      </c>
      <c r="C36" s="51">
        <f>SUM(C34:C35)</f>
        <v>784</v>
      </c>
      <c r="D36" s="51">
        <v>102965.29</v>
      </c>
    </row>
    <row r="37" spans="1:4" x14ac:dyDescent="0.25">
      <c r="A37" s="47"/>
      <c r="B37" s="52" t="s">
        <v>15</v>
      </c>
      <c r="C37" s="47"/>
      <c r="D37" s="51"/>
    </row>
    <row r="38" spans="1:4" x14ac:dyDescent="0.25">
      <c r="A38" s="47">
        <v>1</v>
      </c>
      <c r="B38" s="48" t="s">
        <v>151</v>
      </c>
      <c r="C38" s="47">
        <v>2976</v>
      </c>
      <c r="D38" s="51">
        <f>C38+D36</f>
        <v>105941.29</v>
      </c>
    </row>
    <row r="39" spans="1:4" x14ac:dyDescent="0.25">
      <c r="A39" s="47"/>
      <c r="B39" s="48"/>
      <c r="C39" s="47"/>
      <c r="D39" s="51"/>
    </row>
    <row r="40" spans="1:4" x14ac:dyDescent="0.25">
      <c r="A40" s="47"/>
      <c r="B40" s="48"/>
      <c r="C40" s="47"/>
      <c r="D40" s="51"/>
    </row>
    <row r="41" spans="1:4" x14ac:dyDescent="0.25">
      <c r="A41" s="47"/>
      <c r="B41" s="52"/>
      <c r="C41" s="47"/>
      <c r="D41" s="51"/>
    </row>
    <row r="42" spans="1:4" x14ac:dyDescent="0.25">
      <c r="A42" s="47"/>
      <c r="B42" s="48"/>
      <c r="C42" s="47"/>
      <c r="D42" s="51"/>
    </row>
    <row r="43" spans="1:4" x14ac:dyDescent="0.25">
      <c r="A43" s="47"/>
      <c r="B43" s="48"/>
      <c r="C43" s="47"/>
      <c r="D43" s="51"/>
    </row>
    <row r="44" spans="1:4" x14ac:dyDescent="0.25">
      <c r="A44" s="47"/>
      <c r="B44" s="48"/>
      <c r="C44" s="47"/>
      <c r="D44" s="51"/>
    </row>
    <row r="45" spans="1:4" x14ac:dyDescent="0.25">
      <c r="A45" s="47"/>
      <c r="B45" s="52"/>
      <c r="C45" s="47"/>
      <c r="D45" s="51"/>
    </row>
    <row r="46" spans="1:4" x14ac:dyDescent="0.25">
      <c r="A46" s="47"/>
      <c r="B46" s="48"/>
      <c r="C46" s="47"/>
      <c r="D46" s="51"/>
    </row>
    <row r="47" spans="1:4" x14ac:dyDescent="0.25">
      <c r="A47" s="47"/>
      <c r="B47" s="48"/>
      <c r="C47" s="47"/>
      <c r="D47" s="51"/>
    </row>
    <row r="48" spans="1:4" x14ac:dyDescent="0.25">
      <c r="A48" s="47"/>
      <c r="B48" s="48"/>
      <c r="C48" s="47"/>
      <c r="D48" s="51"/>
    </row>
    <row r="49" spans="1:4" x14ac:dyDescent="0.25">
      <c r="A49" s="14"/>
      <c r="B49" s="18"/>
      <c r="C49" s="32"/>
      <c r="D49" s="14"/>
    </row>
    <row r="50" spans="1:4" x14ac:dyDescent="0.25">
      <c r="A50" s="14"/>
      <c r="B50" s="18"/>
      <c r="C50" s="32"/>
      <c r="D50" s="14"/>
    </row>
    <row r="51" spans="1:4" x14ac:dyDescent="0.25">
      <c r="A51" s="14"/>
      <c r="B51" s="24"/>
      <c r="C51" s="13"/>
      <c r="D51" s="1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0"/>
  <sheetViews>
    <sheetView topLeftCell="A37" workbookViewId="0">
      <selection activeCell="D58" sqref="D58"/>
    </sheetView>
  </sheetViews>
  <sheetFormatPr defaultRowHeight="15" x14ac:dyDescent="0.25"/>
  <cols>
    <col min="1" max="1" width="4.28515625" customWidth="1"/>
    <col min="2" max="2" width="46" customWidth="1"/>
    <col min="3" max="3" width="10.7109375" customWidth="1"/>
    <col min="4" max="4" width="9.5703125" bestFit="1" customWidth="1"/>
  </cols>
  <sheetData>
    <row r="1" spans="1:4" ht="15.75" x14ac:dyDescent="0.25">
      <c r="A1" s="1"/>
      <c r="B1" s="79" t="s">
        <v>60</v>
      </c>
      <c r="C1" s="79"/>
      <c r="D1" s="79"/>
    </row>
    <row r="2" spans="1:4" ht="15.75" x14ac:dyDescent="0.25">
      <c r="A2" s="1"/>
      <c r="B2" s="2" t="s">
        <v>33</v>
      </c>
      <c r="C2" s="1"/>
      <c r="D2" s="1"/>
    </row>
    <row r="3" spans="1:4" x14ac:dyDescent="0.25">
      <c r="A3" s="1"/>
      <c r="B3" s="78" t="s">
        <v>32</v>
      </c>
      <c r="C3" s="78"/>
      <c r="D3" s="78"/>
    </row>
    <row r="4" spans="1:4" ht="26.25" x14ac:dyDescent="0.25">
      <c r="A4" s="8"/>
      <c r="B4" s="9" t="s">
        <v>0</v>
      </c>
      <c r="C4" s="8" t="s">
        <v>1</v>
      </c>
      <c r="D4" s="9" t="s">
        <v>28</v>
      </c>
    </row>
    <row r="5" spans="1:4" x14ac:dyDescent="0.25">
      <c r="A5" s="8"/>
      <c r="B5" s="3" t="s">
        <v>2</v>
      </c>
      <c r="C5" s="8"/>
      <c r="D5" s="8"/>
    </row>
    <row r="6" spans="1:4" x14ac:dyDescent="0.25">
      <c r="A6" s="45">
        <v>1</v>
      </c>
      <c r="B6" s="45" t="s">
        <v>68</v>
      </c>
      <c r="C6" s="45">
        <v>795.11</v>
      </c>
      <c r="D6" s="45"/>
    </row>
    <row r="7" spans="1:4" x14ac:dyDescent="0.25">
      <c r="A7" s="45">
        <v>2</v>
      </c>
      <c r="B7" s="45" t="s">
        <v>69</v>
      </c>
      <c r="C7" s="45">
        <v>13834.6</v>
      </c>
      <c r="D7" s="46"/>
    </row>
    <row r="8" spans="1:4" ht="30" x14ac:dyDescent="0.25">
      <c r="A8" s="45">
        <v>3</v>
      </c>
      <c r="B8" s="45" t="s">
        <v>70</v>
      </c>
      <c r="C8" s="45">
        <v>157.13</v>
      </c>
      <c r="D8" s="46"/>
    </row>
    <row r="9" spans="1:4" ht="30" x14ac:dyDescent="0.25">
      <c r="A9" s="45">
        <v>4</v>
      </c>
      <c r="B9" s="45" t="s">
        <v>71</v>
      </c>
      <c r="C9" s="45">
        <v>595.89</v>
      </c>
      <c r="D9" s="45"/>
    </row>
    <row r="10" spans="1:4" x14ac:dyDescent="0.25">
      <c r="A10" s="45">
        <v>5</v>
      </c>
      <c r="B10" s="45" t="s">
        <v>72</v>
      </c>
      <c r="C10" s="45">
        <v>1163.8</v>
      </c>
      <c r="D10" s="46"/>
    </row>
    <row r="11" spans="1:4" x14ac:dyDescent="0.25">
      <c r="A11" s="45"/>
      <c r="B11" s="46" t="s">
        <v>65</v>
      </c>
      <c r="C11" s="46">
        <f>SUM(C6:C10)</f>
        <v>16546.53</v>
      </c>
      <c r="D11" s="53">
        <v>16546.53</v>
      </c>
    </row>
    <row r="12" spans="1:4" x14ac:dyDescent="0.25">
      <c r="A12" s="45"/>
      <c r="B12" s="46" t="s">
        <v>7</v>
      </c>
      <c r="C12" s="46"/>
      <c r="D12" s="45"/>
    </row>
    <row r="13" spans="1:4" ht="18.75" customHeight="1" x14ac:dyDescent="0.25">
      <c r="A13" s="45">
        <v>1</v>
      </c>
      <c r="B13" s="45" t="s">
        <v>81</v>
      </c>
      <c r="C13" s="45">
        <v>1014.49</v>
      </c>
      <c r="D13" s="46"/>
    </row>
    <row r="14" spans="1:4" x14ac:dyDescent="0.25">
      <c r="A14" s="45"/>
      <c r="B14" s="46" t="s">
        <v>76</v>
      </c>
      <c r="C14" s="46">
        <f>SUM(C13)</f>
        <v>1014.49</v>
      </c>
      <c r="D14" s="53">
        <f>C14+D11</f>
        <v>17561.02</v>
      </c>
    </row>
    <row r="15" spans="1:4" x14ac:dyDescent="0.25">
      <c r="A15" s="45"/>
      <c r="B15" s="46" t="s">
        <v>3</v>
      </c>
      <c r="C15" s="45"/>
      <c r="D15" s="46"/>
    </row>
    <row r="16" spans="1:4" x14ac:dyDescent="0.25">
      <c r="A16" s="45"/>
      <c r="B16" s="45" t="s">
        <v>84</v>
      </c>
      <c r="C16" s="45">
        <v>1084.95</v>
      </c>
      <c r="D16" s="46"/>
    </row>
    <row r="17" spans="1:4" ht="30" x14ac:dyDescent="0.25">
      <c r="A17" s="45"/>
      <c r="B17" s="45" t="s">
        <v>85</v>
      </c>
      <c r="C17" s="45">
        <v>2399.54</v>
      </c>
      <c r="D17" s="45"/>
    </row>
    <row r="18" spans="1:4" ht="30" x14ac:dyDescent="0.25">
      <c r="A18" s="45"/>
      <c r="B18" s="45" t="s">
        <v>86</v>
      </c>
      <c r="C18" s="45">
        <v>628.77</v>
      </c>
      <c r="D18" s="46"/>
    </row>
    <row r="19" spans="1:4" x14ac:dyDescent="0.25">
      <c r="A19" s="45"/>
      <c r="B19" s="45" t="s">
        <v>87</v>
      </c>
      <c r="C19" s="45">
        <v>13704</v>
      </c>
      <c r="D19" s="46"/>
    </row>
    <row r="20" spans="1:4" x14ac:dyDescent="0.25">
      <c r="A20" s="45"/>
      <c r="B20" s="46" t="s">
        <v>83</v>
      </c>
      <c r="C20" s="46">
        <f>SUM(C16:C19)</f>
        <v>17817.260000000002</v>
      </c>
      <c r="D20" s="53">
        <f>C20+D14</f>
        <v>35378.28</v>
      </c>
    </row>
    <row r="21" spans="1:4" x14ac:dyDescent="0.25">
      <c r="A21" s="45"/>
      <c r="B21" s="46" t="s">
        <v>9</v>
      </c>
      <c r="C21" s="45"/>
      <c r="D21" s="46"/>
    </row>
    <row r="22" spans="1:4" x14ac:dyDescent="0.25">
      <c r="A22" s="47">
        <v>1</v>
      </c>
      <c r="B22" s="45" t="s">
        <v>101</v>
      </c>
      <c r="C22" s="47">
        <v>312.45999999999998</v>
      </c>
      <c r="D22" s="51"/>
    </row>
    <row r="23" spans="1:4" x14ac:dyDescent="0.25">
      <c r="A23" s="47">
        <v>2</v>
      </c>
      <c r="B23" s="48" t="s">
        <v>102</v>
      </c>
      <c r="C23" s="47">
        <v>311.94</v>
      </c>
      <c r="D23" s="54"/>
    </row>
    <row r="24" spans="1:4" x14ac:dyDescent="0.25">
      <c r="A24" s="47">
        <v>3</v>
      </c>
      <c r="B24" s="45" t="s">
        <v>103</v>
      </c>
      <c r="C24" s="47">
        <v>312.45</v>
      </c>
      <c r="D24" s="13"/>
    </row>
    <row r="25" spans="1:4" x14ac:dyDescent="0.25">
      <c r="A25" s="47"/>
      <c r="B25" s="46" t="s">
        <v>92</v>
      </c>
      <c r="C25" s="51">
        <v>936.85</v>
      </c>
      <c r="D25" s="69">
        <f>C25+D20</f>
        <v>36315.129999999997</v>
      </c>
    </row>
    <row r="26" spans="1:4" x14ac:dyDescent="0.25">
      <c r="A26" s="47"/>
      <c r="B26" s="46" t="s">
        <v>10</v>
      </c>
      <c r="C26" s="47"/>
      <c r="D26" s="13"/>
    </row>
    <row r="27" spans="1:4" x14ac:dyDescent="0.25">
      <c r="A27" s="47">
        <v>1</v>
      </c>
      <c r="B27" s="45" t="s">
        <v>113</v>
      </c>
      <c r="C27" s="47">
        <v>939</v>
      </c>
      <c r="D27" s="13"/>
    </row>
    <row r="28" spans="1:4" x14ac:dyDescent="0.25">
      <c r="A28" s="47"/>
      <c r="B28" s="46" t="s">
        <v>112</v>
      </c>
      <c r="C28" s="47">
        <v>939</v>
      </c>
      <c r="D28" s="69">
        <f>C28+D25</f>
        <v>37254.129999999997</v>
      </c>
    </row>
    <row r="29" spans="1:4" x14ac:dyDescent="0.25">
      <c r="A29" s="47"/>
      <c r="B29" s="46" t="s">
        <v>11</v>
      </c>
      <c r="C29" s="47"/>
      <c r="D29" s="69"/>
    </row>
    <row r="30" spans="1:4" x14ac:dyDescent="0.25">
      <c r="A30" s="47">
        <v>1</v>
      </c>
      <c r="B30" s="45" t="s">
        <v>119</v>
      </c>
      <c r="C30" s="51">
        <v>3661.5</v>
      </c>
      <c r="D30" s="69">
        <f>C30+D28</f>
        <v>40915.629999999997</v>
      </c>
    </row>
    <row r="31" spans="1:4" x14ac:dyDescent="0.25">
      <c r="A31" s="47"/>
      <c r="B31" s="46" t="s">
        <v>13</v>
      </c>
      <c r="C31" s="47"/>
      <c r="D31" s="69"/>
    </row>
    <row r="32" spans="1:4" ht="30" x14ac:dyDescent="0.25">
      <c r="A32" s="47">
        <v>1</v>
      </c>
      <c r="B32" s="45" t="s">
        <v>126</v>
      </c>
      <c r="C32" s="47">
        <v>6649</v>
      </c>
      <c r="D32" s="69">
        <f>C32+D30</f>
        <v>47564.63</v>
      </c>
    </row>
    <row r="33" spans="1:4" x14ac:dyDescent="0.25">
      <c r="A33" s="47"/>
      <c r="B33" s="46" t="s">
        <v>14</v>
      </c>
      <c r="C33" s="47"/>
      <c r="D33" s="69"/>
    </row>
    <row r="34" spans="1:4" ht="30" x14ac:dyDescent="0.25">
      <c r="A34" s="47">
        <v>1</v>
      </c>
      <c r="B34" s="45" t="s">
        <v>134</v>
      </c>
      <c r="C34" s="47">
        <v>1181</v>
      </c>
      <c r="D34" s="69"/>
    </row>
    <row r="35" spans="1:4" ht="30" x14ac:dyDescent="0.25">
      <c r="A35" s="47">
        <v>2</v>
      </c>
      <c r="B35" s="45" t="s">
        <v>135</v>
      </c>
      <c r="C35" s="47">
        <v>1181</v>
      </c>
      <c r="D35" s="69"/>
    </row>
    <row r="36" spans="1:4" x14ac:dyDescent="0.25">
      <c r="A36" s="47">
        <v>3</v>
      </c>
      <c r="B36" s="45" t="s">
        <v>136</v>
      </c>
      <c r="C36" s="47">
        <v>2154.5</v>
      </c>
      <c r="D36" s="69"/>
    </row>
    <row r="37" spans="1:4" x14ac:dyDescent="0.25">
      <c r="A37" s="47">
        <v>4</v>
      </c>
      <c r="B37" s="45" t="s">
        <v>137</v>
      </c>
      <c r="C37" s="47">
        <v>1181</v>
      </c>
      <c r="D37" s="69"/>
    </row>
    <row r="38" spans="1:4" x14ac:dyDescent="0.25">
      <c r="A38" s="47">
        <v>5</v>
      </c>
      <c r="B38" s="45" t="s">
        <v>138</v>
      </c>
      <c r="C38" s="47">
        <v>1196.5</v>
      </c>
      <c r="D38" s="69"/>
    </row>
    <row r="39" spans="1:4" ht="30" x14ac:dyDescent="0.25">
      <c r="A39" s="47">
        <v>6</v>
      </c>
      <c r="B39" s="45" t="s">
        <v>139</v>
      </c>
      <c r="C39" s="47">
        <v>13561.1</v>
      </c>
      <c r="D39" s="69"/>
    </row>
    <row r="40" spans="1:4" ht="30" x14ac:dyDescent="0.25">
      <c r="A40" s="47">
        <v>7</v>
      </c>
      <c r="B40" s="45" t="s">
        <v>140</v>
      </c>
      <c r="C40" s="47">
        <v>1181</v>
      </c>
      <c r="D40" s="69"/>
    </row>
    <row r="41" spans="1:4" x14ac:dyDescent="0.25">
      <c r="A41" s="47"/>
      <c r="B41" s="46" t="s">
        <v>133</v>
      </c>
      <c r="C41" s="51">
        <f>SUM(C34:C40)</f>
        <v>21636.1</v>
      </c>
      <c r="D41" s="69">
        <f>C41+D32</f>
        <v>69200.73</v>
      </c>
    </row>
    <row r="42" spans="1:4" x14ac:dyDescent="0.25">
      <c r="A42" s="47"/>
      <c r="B42" s="46" t="s">
        <v>15</v>
      </c>
      <c r="C42" s="51"/>
      <c r="D42" s="69"/>
    </row>
    <row r="43" spans="1:4" ht="30" x14ac:dyDescent="0.25">
      <c r="A43" s="47">
        <v>1</v>
      </c>
      <c r="B43" s="45" t="s">
        <v>152</v>
      </c>
      <c r="C43" s="47">
        <v>160.25</v>
      </c>
      <c r="D43" s="69">
        <f>C43+D41</f>
        <v>69360.98</v>
      </c>
    </row>
    <row r="44" spans="1:4" x14ac:dyDescent="0.25">
      <c r="A44" s="47"/>
      <c r="B44" s="46" t="s">
        <v>16</v>
      </c>
      <c r="C44" s="51"/>
      <c r="D44" s="69"/>
    </row>
    <row r="45" spans="1:4" x14ac:dyDescent="0.25">
      <c r="A45" s="47">
        <v>1</v>
      </c>
      <c r="B45" s="45" t="s">
        <v>155</v>
      </c>
      <c r="C45" s="47">
        <v>1401.5</v>
      </c>
      <c r="D45" s="69"/>
    </row>
    <row r="46" spans="1:4" ht="30" x14ac:dyDescent="0.25">
      <c r="A46" s="47">
        <v>2</v>
      </c>
      <c r="B46" s="45" t="s">
        <v>156</v>
      </c>
      <c r="C46" s="47">
        <v>302.5</v>
      </c>
      <c r="D46" s="69"/>
    </row>
    <row r="47" spans="1:4" x14ac:dyDescent="0.25">
      <c r="A47" s="47">
        <v>3</v>
      </c>
      <c r="B47" s="45" t="s">
        <v>157</v>
      </c>
      <c r="C47" s="47">
        <v>890.5</v>
      </c>
      <c r="D47" s="69"/>
    </row>
    <row r="48" spans="1:4" x14ac:dyDescent="0.25">
      <c r="A48" s="47">
        <v>4</v>
      </c>
      <c r="B48" s="45" t="s">
        <v>158</v>
      </c>
      <c r="C48" s="47">
        <v>1414.5</v>
      </c>
      <c r="D48" s="69"/>
    </row>
    <row r="49" spans="1:4" x14ac:dyDescent="0.25">
      <c r="A49" s="47">
        <v>5</v>
      </c>
      <c r="B49" s="45" t="s">
        <v>159</v>
      </c>
      <c r="C49" s="47">
        <v>1414.5</v>
      </c>
      <c r="D49" s="69"/>
    </row>
    <row r="50" spans="1:4" x14ac:dyDescent="0.25">
      <c r="A50" s="47">
        <v>6</v>
      </c>
      <c r="B50" s="45" t="s">
        <v>160</v>
      </c>
      <c r="C50" s="47">
        <v>1687</v>
      </c>
      <c r="D50" s="69"/>
    </row>
    <row r="51" spans="1:4" x14ac:dyDescent="0.25">
      <c r="A51" s="47"/>
      <c r="B51" s="46" t="s">
        <v>161</v>
      </c>
      <c r="C51" s="51">
        <f>SUM(C45:C50)</f>
        <v>7110.5</v>
      </c>
      <c r="D51" s="69">
        <f>C51+D43</f>
        <v>76471.48</v>
      </c>
    </row>
    <row r="52" spans="1:4" x14ac:dyDescent="0.25">
      <c r="A52" s="47"/>
      <c r="B52" s="46" t="s">
        <v>17</v>
      </c>
      <c r="C52" s="51"/>
      <c r="D52" s="69"/>
    </row>
    <row r="53" spans="1:4" x14ac:dyDescent="0.25">
      <c r="A53" s="47">
        <v>1</v>
      </c>
      <c r="B53" s="45" t="s">
        <v>167</v>
      </c>
      <c r="C53" s="47">
        <v>1217</v>
      </c>
      <c r="D53" s="69"/>
    </row>
    <row r="54" spans="1:4" ht="30" x14ac:dyDescent="0.25">
      <c r="A54" s="47">
        <v>2</v>
      </c>
      <c r="B54" s="45" t="s">
        <v>168</v>
      </c>
      <c r="C54" s="47">
        <v>616</v>
      </c>
      <c r="D54" s="13"/>
    </row>
    <row r="55" spans="1:4" ht="30" x14ac:dyDescent="0.25">
      <c r="A55" s="47">
        <v>3</v>
      </c>
      <c r="B55" s="45" t="s">
        <v>169</v>
      </c>
      <c r="C55" s="47">
        <v>2298.5</v>
      </c>
      <c r="D55" s="13"/>
    </row>
    <row r="56" spans="1:4" x14ac:dyDescent="0.25">
      <c r="A56" s="47">
        <v>4</v>
      </c>
      <c r="B56" s="45" t="s">
        <v>170</v>
      </c>
      <c r="C56" s="47">
        <v>301</v>
      </c>
      <c r="D56" s="13"/>
    </row>
    <row r="57" spans="1:4" x14ac:dyDescent="0.25">
      <c r="A57" s="47">
        <v>5</v>
      </c>
      <c r="B57" s="48" t="s">
        <v>171</v>
      </c>
      <c r="C57" s="47">
        <v>2179.5</v>
      </c>
      <c r="D57" s="69"/>
    </row>
    <row r="58" spans="1:4" x14ac:dyDescent="0.25">
      <c r="A58" s="47"/>
      <c r="B58" s="52" t="s">
        <v>166</v>
      </c>
      <c r="C58" s="51">
        <f>SUM(C53:C57)</f>
        <v>6612</v>
      </c>
      <c r="D58" s="69">
        <f>C58+D51</f>
        <v>83083.48</v>
      </c>
    </row>
    <row r="59" spans="1:4" x14ac:dyDescent="0.25">
      <c r="A59" s="47"/>
      <c r="B59" s="48"/>
      <c r="C59" s="47"/>
      <c r="D59" s="69"/>
    </row>
    <row r="60" spans="1:4" x14ac:dyDescent="0.25">
      <c r="A60" s="14"/>
      <c r="B60" s="52"/>
      <c r="C60" s="51"/>
      <c r="D60" s="5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5"/>
  <sheetViews>
    <sheetView workbookViewId="0">
      <selection activeCell="D8" sqref="D8"/>
    </sheetView>
  </sheetViews>
  <sheetFormatPr defaultRowHeight="15" x14ac:dyDescent="0.25"/>
  <cols>
    <col min="1" max="1" width="4" customWidth="1"/>
    <col min="2" max="2" width="48.28515625" customWidth="1"/>
    <col min="3" max="3" width="9.5703125" bestFit="1" customWidth="1"/>
    <col min="4" max="4" width="13.140625" customWidth="1"/>
  </cols>
  <sheetData>
    <row r="1" spans="1:8" ht="21" x14ac:dyDescent="0.35">
      <c r="A1" s="1"/>
      <c r="B1" s="81" t="s">
        <v>60</v>
      </c>
      <c r="C1" s="81"/>
      <c r="D1" s="81"/>
      <c r="E1" s="7"/>
      <c r="F1" s="7"/>
      <c r="G1" s="7"/>
      <c r="H1" s="7"/>
    </row>
    <row r="2" spans="1:8" ht="21.6" customHeight="1" x14ac:dyDescent="0.25">
      <c r="A2" s="6"/>
      <c r="B2" s="80" t="s">
        <v>33</v>
      </c>
      <c r="C2" s="80"/>
      <c r="D2" s="80"/>
      <c r="E2" s="1"/>
      <c r="F2" s="1"/>
      <c r="G2" s="1"/>
      <c r="H2" s="1"/>
    </row>
    <row r="3" spans="1:8" ht="17.25" customHeight="1" x14ac:dyDescent="0.25">
      <c r="A3" s="6"/>
      <c r="B3" s="81" t="s">
        <v>5</v>
      </c>
      <c r="C3" s="81"/>
      <c r="D3" s="81"/>
      <c r="E3" s="1"/>
      <c r="F3" s="1"/>
      <c r="G3" s="1"/>
      <c r="H3" s="1"/>
    </row>
    <row r="4" spans="1:8" ht="30" x14ac:dyDescent="0.25">
      <c r="A4" s="8"/>
      <c r="B4" s="34" t="s">
        <v>0</v>
      </c>
      <c r="C4" s="31" t="s">
        <v>1</v>
      </c>
      <c r="D4" s="31" t="s">
        <v>28</v>
      </c>
      <c r="E4" s="1"/>
      <c r="F4" s="1"/>
      <c r="G4" s="1"/>
      <c r="H4" s="1"/>
    </row>
    <row r="5" spans="1:8" x14ac:dyDescent="0.25">
      <c r="A5" s="46"/>
      <c r="B5" s="46" t="s">
        <v>10</v>
      </c>
      <c r="C5" s="45"/>
      <c r="D5" s="46"/>
      <c r="E5" s="1"/>
      <c r="F5" s="1"/>
      <c r="G5" s="1"/>
      <c r="H5" s="1"/>
    </row>
    <row r="6" spans="1:8" x14ac:dyDescent="0.25">
      <c r="A6" s="45">
        <v>1</v>
      </c>
      <c r="B6" s="45" t="s">
        <v>114</v>
      </c>
      <c r="C6" s="55">
        <v>141535</v>
      </c>
      <c r="D6" s="46"/>
    </row>
    <row r="7" spans="1:8" x14ac:dyDescent="0.25">
      <c r="A7" s="47"/>
      <c r="B7" s="51" t="s">
        <v>112</v>
      </c>
      <c r="C7" s="71">
        <v>141535</v>
      </c>
      <c r="D7" s="51">
        <v>141535</v>
      </c>
    </row>
    <row r="8" spans="1:8" x14ac:dyDescent="0.25">
      <c r="A8" s="47"/>
      <c r="B8" s="45"/>
      <c r="C8" s="56"/>
      <c r="D8" s="57"/>
    </row>
    <row r="9" spans="1:8" x14ac:dyDescent="0.25">
      <c r="A9" s="58"/>
      <c r="B9" s="59"/>
      <c r="C9" s="47"/>
      <c r="D9" s="51"/>
    </row>
    <row r="10" spans="1:8" x14ac:dyDescent="0.25">
      <c r="A10" s="60"/>
      <c r="B10" s="61"/>
      <c r="C10" s="62"/>
      <c r="D10" s="63"/>
    </row>
    <row r="11" spans="1:8" x14ac:dyDescent="0.25">
      <c r="A11" s="47"/>
      <c r="B11" s="61"/>
      <c r="C11" s="47"/>
      <c r="D11" s="51"/>
    </row>
    <row r="12" spans="1:8" x14ac:dyDescent="0.25">
      <c r="A12" s="47"/>
      <c r="B12" s="61"/>
      <c r="C12" s="47"/>
      <c r="D12" s="54"/>
    </row>
    <row r="13" spans="1:8" x14ac:dyDescent="0.25">
      <c r="A13" s="47"/>
      <c r="B13" s="61"/>
      <c r="C13" s="47"/>
      <c r="D13" s="47"/>
    </row>
    <row r="14" spans="1:8" x14ac:dyDescent="0.25">
      <c r="A14" s="47"/>
      <c r="B14" s="47"/>
      <c r="C14" s="68"/>
      <c r="D14" s="54"/>
    </row>
    <row r="15" spans="1:8" x14ac:dyDescent="0.25">
      <c r="A15" s="47"/>
      <c r="B15" s="51"/>
      <c r="C15" s="47"/>
      <c r="D15" s="47"/>
    </row>
    <row r="16" spans="1:8" x14ac:dyDescent="0.25">
      <c r="A16" s="47"/>
      <c r="B16" s="49"/>
      <c r="C16" s="47"/>
      <c r="D16" s="47"/>
    </row>
    <row r="17" spans="1:4" x14ac:dyDescent="0.25">
      <c r="A17" s="47"/>
      <c r="B17" s="49"/>
      <c r="C17" s="47"/>
      <c r="D17" s="51"/>
    </row>
    <row r="18" spans="1:4" x14ac:dyDescent="0.25">
      <c r="A18" s="47"/>
      <c r="B18" s="49"/>
      <c r="C18" s="68"/>
      <c r="D18" s="51"/>
    </row>
    <row r="19" spans="1:4" x14ac:dyDescent="0.25">
      <c r="A19" s="47"/>
      <c r="B19" s="49"/>
      <c r="C19" s="47"/>
      <c r="D19" s="47"/>
    </row>
    <row r="20" spans="1:4" x14ac:dyDescent="0.25">
      <c r="A20" s="47"/>
      <c r="B20" s="52"/>
      <c r="C20" s="47"/>
      <c r="D20" s="68"/>
    </row>
    <row r="21" spans="1:4" x14ac:dyDescent="0.25">
      <c r="A21" s="47"/>
      <c r="B21" s="46"/>
      <c r="C21" s="47"/>
      <c r="D21" s="47"/>
    </row>
    <row r="22" spans="1:4" x14ac:dyDescent="0.25">
      <c r="A22" s="47"/>
      <c r="B22" s="47"/>
      <c r="C22" s="47"/>
      <c r="D22" s="54"/>
    </row>
    <row r="23" spans="1:4" x14ac:dyDescent="0.25">
      <c r="A23" s="47"/>
      <c r="B23" s="65"/>
      <c r="C23" s="47"/>
      <c r="D23" s="47"/>
    </row>
    <row r="24" spans="1:4" x14ac:dyDescent="0.25">
      <c r="A24" s="47"/>
      <c r="B24" s="48"/>
      <c r="C24" s="47"/>
      <c r="D24" s="47"/>
    </row>
    <row r="25" spans="1:4" x14ac:dyDescent="0.25">
      <c r="A25" s="47"/>
      <c r="B25" s="45"/>
      <c r="C25" s="47"/>
      <c r="D25" s="51"/>
    </row>
    <row r="26" spans="1:4" x14ac:dyDescent="0.25">
      <c r="A26" s="47"/>
      <c r="B26" s="64"/>
      <c r="C26" s="51"/>
      <c r="D26" s="54"/>
    </row>
    <row r="27" spans="1:4" x14ac:dyDescent="0.25">
      <c r="A27" s="47"/>
      <c r="B27" s="64"/>
      <c r="C27" s="47"/>
      <c r="D27" s="51"/>
    </row>
    <row r="28" spans="1:4" x14ac:dyDescent="0.25">
      <c r="A28" s="47"/>
      <c r="B28" s="65"/>
      <c r="C28" s="51"/>
      <c r="D28" s="51"/>
    </row>
    <row r="29" spans="1:4" x14ac:dyDescent="0.25">
      <c r="A29" s="47"/>
      <c r="B29" s="64"/>
      <c r="C29" s="47"/>
      <c r="D29" s="51"/>
    </row>
    <row r="30" spans="1:4" x14ac:dyDescent="0.25">
      <c r="A30" s="47"/>
      <c r="B30" s="65"/>
      <c r="C30" s="47"/>
      <c r="D30" s="47"/>
    </row>
    <row r="31" spans="1:4" x14ac:dyDescent="0.25">
      <c r="A31" s="47"/>
      <c r="B31" s="64"/>
      <c r="C31" s="47"/>
      <c r="D31" s="51"/>
    </row>
    <row r="32" spans="1:4" x14ac:dyDescent="0.25">
      <c r="A32" s="47"/>
      <c r="B32" s="64"/>
      <c r="C32" s="47"/>
      <c r="D32" s="47"/>
    </row>
    <row r="33" spans="1:4" x14ac:dyDescent="0.25">
      <c r="A33" s="47"/>
      <c r="B33" s="65"/>
      <c r="C33" s="51"/>
      <c r="D33" s="51"/>
    </row>
    <row r="34" spans="1:4" x14ac:dyDescent="0.25">
      <c r="A34" s="66"/>
      <c r="B34" s="66"/>
      <c r="C34" s="66"/>
      <c r="D34" s="66"/>
    </row>
    <row r="35" spans="1:4" x14ac:dyDescent="0.25">
      <c r="A35" s="66"/>
      <c r="B35" s="66"/>
      <c r="C35" s="66"/>
      <c r="D35" s="66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2"/>
  <sheetViews>
    <sheetView workbookViewId="0">
      <selection activeCell="D8" sqref="D8"/>
    </sheetView>
  </sheetViews>
  <sheetFormatPr defaultRowHeight="15" x14ac:dyDescent="0.25"/>
  <cols>
    <col min="1" max="1" width="5.140625" customWidth="1"/>
    <col min="2" max="2" width="45.28515625" customWidth="1"/>
    <col min="3" max="3" width="9.7109375" customWidth="1"/>
    <col min="4" max="4" width="10.5703125" customWidth="1"/>
  </cols>
  <sheetData>
    <row r="1" spans="1:4" ht="15.75" x14ac:dyDescent="0.25">
      <c r="A1" s="1"/>
      <c r="B1" s="81" t="s">
        <v>60</v>
      </c>
      <c r="C1" s="81"/>
      <c r="D1" s="81"/>
    </row>
    <row r="2" spans="1:4" ht="15.75" x14ac:dyDescent="0.25">
      <c r="A2" s="6"/>
      <c r="B2" s="80" t="s">
        <v>33</v>
      </c>
      <c r="C2" s="80"/>
      <c r="D2" s="80"/>
    </row>
    <row r="3" spans="1:4" ht="15.75" x14ac:dyDescent="0.25">
      <c r="A3" s="6"/>
      <c r="B3" s="81" t="s">
        <v>36</v>
      </c>
      <c r="C3" s="81"/>
      <c r="D3" s="81"/>
    </row>
    <row r="4" spans="1:4" ht="26.25" x14ac:dyDescent="0.25">
      <c r="A4" s="8"/>
      <c r="B4" s="9" t="s">
        <v>0</v>
      </c>
      <c r="C4" s="8" t="s">
        <v>1</v>
      </c>
      <c r="D4" s="8" t="s">
        <v>28</v>
      </c>
    </row>
    <row r="5" spans="1:4" ht="15.75" x14ac:dyDescent="0.25">
      <c r="A5" s="73"/>
      <c r="B5" s="74" t="s">
        <v>14</v>
      </c>
      <c r="C5" s="73"/>
      <c r="D5" s="73"/>
    </row>
    <row r="6" spans="1:4" x14ac:dyDescent="0.25">
      <c r="A6" s="45">
        <v>1</v>
      </c>
      <c r="B6" s="45" t="s">
        <v>141</v>
      </c>
      <c r="C6" s="55">
        <v>30220.5</v>
      </c>
      <c r="D6" s="46"/>
    </row>
    <row r="7" spans="1:4" x14ac:dyDescent="0.25">
      <c r="A7" s="51">
        <v>2</v>
      </c>
      <c r="B7" s="47" t="s">
        <v>142</v>
      </c>
      <c r="C7" s="56">
        <v>42029.8</v>
      </c>
      <c r="D7" s="51"/>
    </row>
    <row r="8" spans="1:4" x14ac:dyDescent="0.25">
      <c r="A8" s="47"/>
      <c r="B8" s="46" t="s">
        <v>133</v>
      </c>
      <c r="C8" s="71">
        <f>SUM(C6:C7)</f>
        <v>72250.3</v>
      </c>
      <c r="D8" s="57">
        <v>722050.3</v>
      </c>
    </row>
    <row r="9" spans="1:4" x14ac:dyDescent="0.25">
      <c r="A9" s="58"/>
      <c r="B9" s="59"/>
      <c r="C9" s="51"/>
      <c r="D9" s="51"/>
    </row>
    <row r="10" spans="1:4" x14ac:dyDescent="0.25">
      <c r="A10" s="60"/>
      <c r="B10" s="75"/>
      <c r="C10" s="76"/>
      <c r="D10" s="77"/>
    </row>
    <row r="11" spans="1:4" x14ac:dyDescent="0.25">
      <c r="A11" s="47"/>
      <c r="B11" s="45"/>
      <c r="C11" s="47"/>
      <c r="D11" s="47"/>
    </row>
    <row r="12" spans="1:4" x14ac:dyDescent="0.25">
      <c r="A12" s="47"/>
      <c r="B12" s="47"/>
      <c r="C12" s="47"/>
      <c r="D12" s="47"/>
    </row>
    <row r="13" spans="1:4" x14ac:dyDescent="0.25">
      <c r="A13" s="47"/>
      <c r="B13" s="47"/>
      <c r="C13" s="47"/>
      <c r="D13" s="47"/>
    </row>
    <row r="14" spans="1:4" x14ac:dyDescent="0.25">
      <c r="A14" s="47"/>
      <c r="B14" s="51"/>
      <c r="C14" s="51"/>
      <c r="D14" s="51"/>
    </row>
    <row r="15" spans="1:4" x14ac:dyDescent="0.25">
      <c r="A15" s="47"/>
      <c r="B15" s="51"/>
      <c r="C15" s="47"/>
      <c r="D15" s="47"/>
    </row>
    <row r="16" spans="1:4" x14ac:dyDescent="0.25">
      <c r="A16" s="47"/>
      <c r="B16" s="49"/>
      <c r="C16" s="47"/>
      <c r="D16" s="47"/>
    </row>
    <row r="17" spans="1:4" x14ac:dyDescent="0.25">
      <c r="A17" s="47"/>
      <c r="B17" s="47"/>
      <c r="C17" s="47"/>
      <c r="D17" s="47"/>
    </row>
    <row r="18" spans="1:4" x14ac:dyDescent="0.25">
      <c r="A18" s="47"/>
      <c r="B18" s="51"/>
      <c r="C18" s="51"/>
      <c r="D18" s="51"/>
    </row>
    <row r="19" spans="1:4" x14ac:dyDescent="0.25">
      <c r="A19" s="47"/>
      <c r="B19" s="51"/>
      <c r="C19" s="47"/>
      <c r="D19" s="47"/>
    </row>
    <row r="20" spans="1:4" x14ac:dyDescent="0.25">
      <c r="A20" s="47"/>
      <c r="B20" s="48"/>
      <c r="C20" s="47"/>
      <c r="D20" s="47"/>
    </row>
    <row r="21" spans="1:4" x14ac:dyDescent="0.25">
      <c r="A21" s="47"/>
      <c r="B21" s="45"/>
      <c r="C21" s="47"/>
      <c r="D21" s="47"/>
    </row>
    <row r="22" spans="1:4" x14ac:dyDescent="0.25">
      <c r="A22" s="47"/>
      <c r="B22" s="51"/>
      <c r="C22" s="51"/>
      <c r="D22" s="51"/>
    </row>
    <row r="23" spans="1:4" x14ac:dyDescent="0.25">
      <c r="A23" s="47"/>
      <c r="B23" s="65"/>
      <c r="C23" s="47"/>
      <c r="D23" s="47"/>
    </row>
    <row r="24" spans="1:4" x14ac:dyDescent="0.25">
      <c r="A24" s="47"/>
      <c r="B24" s="48"/>
      <c r="C24" s="47"/>
      <c r="D24" s="47"/>
    </row>
    <row r="25" spans="1:4" x14ac:dyDescent="0.25">
      <c r="A25" s="47"/>
      <c r="B25" s="45"/>
      <c r="C25" s="47"/>
      <c r="D25" s="51"/>
    </row>
    <row r="26" spans="1:4" x14ac:dyDescent="0.25">
      <c r="A26" s="47"/>
      <c r="B26" s="65"/>
      <c r="C26" s="51"/>
      <c r="D26" s="51"/>
    </row>
    <row r="27" spans="1:4" x14ac:dyDescent="0.25">
      <c r="A27" s="47"/>
      <c r="B27" s="64"/>
      <c r="C27" s="47"/>
      <c r="D27" s="47"/>
    </row>
    <row r="28" spans="1:4" x14ac:dyDescent="0.25">
      <c r="A28" s="47"/>
      <c r="B28" s="65"/>
      <c r="C28" s="51"/>
      <c r="D28" s="51"/>
    </row>
    <row r="29" spans="1:4" x14ac:dyDescent="0.25">
      <c r="A29" s="47"/>
      <c r="B29" s="65"/>
      <c r="C29" s="47"/>
      <c r="D29" s="47"/>
    </row>
    <row r="30" spans="1:4" x14ac:dyDescent="0.25">
      <c r="A30" s="47"/>
      <c r="B30" s="64"/>
      <c r="C30" s="47"/>
      <c r="D30" s="47"/>
    </row>
    <row r="31" spans="1:4" x14ac:dyDescent="0.25">
      <c r="A31" s="47"/>
      <c r="B31" s="65"/>
      <c r="C31" s="51"/>
      <c r="D31" s="51"/>
    </row>
    <row r="32" spans="1:4" x14ac:dyDescent="0.25">
      <c r="A32" s="66"/>
      <c r="B32" s="66"/>
      <c r="C32" s="66"/>
      <c r="D32" s="66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D20" sqref="D20"/>
    </sheetView>
  </sheetViews>
  <sheetFormatPr defaultRowHeight="15" x14ac:dyDescent="0.25"/>
  <cols>
    <col min="1" max="1" width="3.7109375" customWidth="1"/>
    <col min="2" max="2" width="49.42578125" customWidth="1"/>
    <col min="3" max="3" width="10.7109375" bestFit="1" customWidth="1"/>
    <col min="4" max="4" width="12.7109375" customWidth="1"/>
  </cols>
  <sheetData>
    <row r="1" spans="1:8" ht="21" x14ac:dyDescent="0.35">
      <c r="A1" s="1"/>
      <c r="B1" s="81" t="s">
        <v>61</v>
      </c>
      <c r="C1" s="81"/>
      <c r="D1" s="81"/>
      <c r="E1" s="7"/>
      <c r="F1" s="7"/>
      <c r="G1" s="7"/>
      <c r="H1" s="7"/>
    </row>
    <row r="2" spans="1:8" ht="15.75" x14ac:dyDescent="0.25">
      <c r="A2" s="6"/>
      <c r="B2" s="80" t="s">
        <v>33</v>
      </c>
      <c r="C2" s="80"/>
      <c r="D2" s="80"/>
      <c r="E2" s="1"/>
      <c r="F2" s="1"/>
      <c r="G2" s="1"/>
      <c r="H2" s="1"/>
    </row>
    <row r="3" spans="1:8" ht="15.75" x14ac:dyDescent="0.25">
      <c r="A3" s="6"/>
      <c r="B3" s="81" t="s">
        <v>6</v>
      </c>
      <c r="C3" s="81"/>
      <c r="D3" s="81"/>
      <c r="E3" s="1"/>
      <c r="F3" s="1"/>
      <c r="G3" s="1"/>
      <c r="H3" s="1"/>
    </row>
    <row r="4" spans="1:8" x14ac:dyDescent="0.25">
      <c r="A4" s="8"/>
      <c r="B4" s="9" t="s">
        <v>0</v>
      </c>
      <c r="C4" s="8" t="s">
        <v>1</v>
      </c>
      <c r="D4" s="9" t="s">
        <v>28</v>
      </c>
      <c r="E4" s="1"/>
      <c r="F4" s="1"/>
      <c r="G4" s="1"/>
      <c r="H4" s="1"/>
    </row>
    <row r="5" spans="1:8" x14ac:dyDescent="0.25">
      <c r="A5" s="45"/>
      <c r="B5" s="46" t="s">
        <v>3</v>
      </c>
      <c r="C5" s="46"/>
      <c r="D5" s="45"/>
      <c r="E5" s="1"/>
      <c r="F5" s="1"/>
      <c r="G5" s="1"/>
      <c r="H5" s="1"/>
    </row>
    <row r="6" spans="1:8" s="1" customFormat="1" x14ac:dyDescent="0.25">
      <c r="A6" s="45"/>
      <c r="B6" s="67" t="s">
        <v>88</v>
      </c>
      <c r="C6" s="45">
        <v>10007.64</v>
      </c>
      <c r="D6" s="46"/>
    </row>
    <row r="7" spans="1:8" s="1" customFormat="1" x14ac:dyDescent="0.25">
      <c r="A7" s="47"/>
      <c r="B7" s="52" t="s">
        <v>104</v>
      </c>
      <c r="C7" s="47">
        <v>10007.64</v>
      </c>
      <c r="D7" s="46">
        <v>10007.64</v>
      </c>
    </row>
    <row r="8" spans="1:8" s="1" customFormat="1" x14ac:dyDescent="0.25">
      <c r="A8" s="47"/>
      <c r="B8" s="52" t="s">
        <v>9</v>
      </c>
      <c r="C8" s="47"/>
      <c r="D8" s="46"/>
    </row>
    <row r="9" spans="1:8" s="5" customFormat="1" x14ac:dyDescent="0.25">
      <c r="A9" s="47">
        <v>1</v>
      </c>
      <c r="B9" s="48" t="s">
        <v>105</v>
      </c>
      <c r="C9" s="47">
        <v>8665.25</v>
      </c>
      <c r="D9" s="51"/>
    </row>
    <row r="10" spans="1:8" x14ac:dyDescent="0.25">
      <c r="A10" s="47">
        <v>2</v>
      </c>
      <c r="B10" s="45" t="s">
        <v>105</v>
      </c>
      <c r="C10" s="47">
        <v>7819.51</v>
      </c>
      <c r="D10" s="51"/>
    </row>
    <row r="11" spans="1:8" x14ac:dyDescent="0.25">
      <c r="A11" s="47">
        <v>3</v>
      </c>
      <c r="B11" s="45" t="s">
        <v>106</v>
      </c>
      <c r="C11" s="47">
        <v>8818.25</v>
      </c>
      <c r="D11" s="47"/>
    </row>
    <row r="12" spans="1:8" s="5" customFormat="1" x14ac:dyDescent="0.25">
      <c r="A12" s="47">
        <v>4</v>
      </c>
      <c r="B12" s="45" t="s">
        <v>107</v>
      </c>
      <c r="C12" s="47">
        <v>11375.97</v>
      </c>
      <c r="D12" s="51"/>
    </row>
    <row r="13" spans="1:8" x14ac:dyDescent="0.25">
      <c r="A13" s="47">
        <v>5</v>
      </c>
      <c r="B13" s="45" t="s">
        <v>108</v>
      </c>
      <c r="C13" s="47">
        <v>2590</v>
      </c>
      <c r="D13" s="51"/>
    </row>
    <row r="14" spans="1:8" x14ac:dyDescent="0.25">
      <c r="A14" s="47"/>
      <c r="B14" s="46" t="s">
        <v>92</v>
      </c>
      <c r="C14" s="51">
        <v>39268.980000000003</v>
      </c>
      <c r="D14" s="51">
        <v>49276.62</v>
      </c>
    </row>
    <row r="15" spans="1:8" x14ac:dyDescent="0.25">
      <c r="A15" s="47"/>
      <c r="B15" s="46" t="s">
        <v>14</v>
      </c>
      <c r="C15" s="47"/>
      <c r="D15" s="47"/>
    </row>
    <row r="16" spans="1:8" x14ac:dyDescent="0.25">
      <c r="A16" s="47">
        <v>1</v>
      </c>
      <c r="B16" s="45" t="s">
        <v>143</v>
      </c>
      <c r="C16" s="51">
        <v>3236</v>
      </c>
      <c r="D16" s="51">
        <v>52512.62</v>
      </c>
    </row>
    <row r="17" spans="1:4" x14ac:dyDescent="0.25">
      <c r="A17" s="47"/>
      <c r="B17" s="46" t="s">
        <v>15</v>
      </c>
      <c r="C17" s="47"/>
      <c r="D17" s="51"/>
    </row>
    <row r="18" spans="1:4" x14ac:dyDescent="0.25">
      <c r="A18" s="47">
        <v>1</v>
      </c>
      <c r="B18" s="45" t="s">
        <v>153</v>
      </c>
      <c r="C18" s="47">
        <v>1354</v>
      </c>
      <c r="D18" s="51">
        <f>C18+D16</f>
        <v>53866.62</v>
      </c>
    </row>
    <row r="19" spans="1:4" x14ac:dyDescent="0.25">
      <c r="A19" s="47"/>
      <c r="B19" s="46" t="s">
        <v>16</v>
      </c>
      <c r="C19" s="47"/>
      <c r="D19" s="47"/>
    </row>
    <row r="20" spans="1:4" ht="30" x14ac:dyDescent="0.25">
      <c r="A20" s="47">
        <v>1</v>
      </c>
      <c r="B20" s="45" t="s">
        <v>162</v>
      </c>
      <c r="C20" s="51">
        <v>47146.5</v>
      </c>
      <c r="D20" s="51">
        <f>C20+D18</f>
        <v>101013.12</v>
      </c>
    </row>
    <row r="21" spans="1:4" x14ac:dyDescent="0.25">
      <c r="A21" s="47"/>
      <c r="B21" s="45"/>
      <c r="C21" s="47"/>
      <c r="D21" s="51"/>
    </row>
    <row r="22" spans="1:4" x14ac:dyDescent="0.25">
      <c r="A22" s="47"/>
      <c r="B22" s="45"/>
      <c r="C22" s="47"/>
      <c r="D22" s="47"/>
    </row>
    <row r="23" spans="1:4" x14ac:dyDescent="0.25">
      <c r="A23" s="47"/>
      <c r="B23" s="45"/>
      <c r="C23" s="47"/>
      <c r="D23" s="51"/>
    </row>
    <row r="24" spans="1:4" x14ac:dyDescent="0.25">
      <c r="A24" s="47"/>
      <c r="B24" s="46"/>
      <c r="C24" s="51"/>
      <c r="D24" s="51"/>
    </row>
    <row r="25" spans="1:4" x14ac:dyDescent="0.25">
      <c r="A25" s="47"/>
      <c r="B25" s="48"/>
      <c r="C25" s="47"/>
      <c r="D25" s="51"/>
    </row>
    <row r="26" spans="1:4" x14ac:dyDescent="0.25">
      <c r="A26" s="47"/>
      <c r="B26" s="48"/>
      <c r="C26" s="47"/>
      <c r="D26" s="47"/>
    </row>
    <row r="27" spans="1:4" x14ac:dyDescent="0.25">
      <c r="A27" s="47"/>
      <c r="B27" s="48"/>
      <c r="C27" s="47"/>
      <c r="D27" s="51"/>
    </row>
    <row r="28" spans="1:4" x14ac:dyDescent="0.25">
      <c r="A28" s="47"/>
      <c r="B28" s="48"/>
      <c r="C28" s="47"/>
      <c r="D28" s="51"/>
    </row>
    <row r="29" spans="1:4" x14ac:dyDescent="0.25">
      <c r="A29" s="47"/>
      <c r="B29" s="52"/>
      <c r="C29" s="47"/>
      <c r="D29" s="51"/>
    </row>
    <row r="30" spans="1:4" x14ac:dyDescent="0.25">
      <c r="A30" s="47"/>
      <c r="B30" s="48"/>
      <c r="C30" s="47"/>
      <c r="D30" s="51"/>
    </row>
    <row r="31" spans="1:4" x14ac:dyDescent="0.25">
      <c r="A31" s="47"/>
      <c r="B31" s="48"/>
      <c r="C31" s="47"/>
      <c r="D31" s="47"/>
    </row>
    <row r="32" spans="1:4" x14ac:dyDescent="0.25">
      <c r="A32" s="47"/>
      <c r="B32" s="48"/>
      <c r="C32" s="47"/>
      <c r="D32" s="51"/>
    </row>
    <row r="33" spans="1:4" x14ac:dyDescent="0.25">
      <c r="A33" s="47"/>
      <c r="B33" s="48"/>
      <c r="C33" s="47"/>
      <c r="D33" s="51"/>
    </row>
    <row r="34" spans="1:4" x14ac:dyDescent="0.25">
      <c r="A34" s="47"/>
      <c r="B34" s="48"/>
      <c r="C34" s="47"/>
      <c r="D34" s="51"/>
    </row>
    <row r="35" spans="1:4" x14ac:dyDescent="0.25">
      <c r="A35" s="47"/>
      <c r="B35" s="48"/>
      <c r="C35" s="54"/>
      <c r="D35" s="54"/>
    </row>
    <row r="36" spans="1:4" x14ac:dyDescent="0.25">
      <c r="A36" s="47"/>
      <c r="B36" s="52"/>
      <c r="C36" s="54"/>
      <c r="D36" s="54"/>
    </row>
    <row r="37" spans="1:4" x14ac:dyDescent="0.25">
      <c r="A37" s="47"/>
      <c r="B37" s="48"/>
      <c r="C37" s="68"/>
      <c r="D37" s="54"/>
    </row>
    <row r="38" spans="1:4" x14ac:dyDescent="0.25">
      <c r="A38" s="47"/>
      <c r="B38" s="48"/>
      <c r="C38" s="68"/>
      <c r="D38" s="54"/>
    </row>
    <row r="39" spans="1:4" x14ac:dyDescent="0.25">
      <c r="A39" s="47"/>
      <c r="B39" s="48"/>
      <c r="C39" s="68"/>
      <c r="D39" s="54"/>
    </row>
    <row r="40" spans="1:4" x14ac:dyDescent="0.25">
      <c r="A40" s="47"/>
      <c r="B40" s="48"/>
      <c r="C40" s="54"/>
      <c r="D40" s="54"/>
    </row>
    <row r="41" spans="1:4" x14ac:dyDescent="0.25">
      <c r="A41" s="47"/>
      <c r="B41" s="52"/>
      <c r="C41" s="54"/>
      <c r="D41" s="54"/>
    </row>
    <row r="42" spans="1:4" x14ac:dyDescent="0.25">
      <c r="A42" s="47"/>
      <c r="B42" s="48"/>
      <c r="C42" s="54"/>
      <c r="D42" s="54"/>
    </row>
    <row r="43" spans="1:4" x14ac:dyDescent="0.25">
      <c r="A43" s="47"/>
      <c r="B43" s="48"/>
      <c r="C43" s="54"/>
      <c r="D43" s="54"/>
    </row>
    <row r="44" spans="1:4" x14ac:dyDescent="0.25">
      <c r="A44" s="47"/>
      <c r="B44" s="48"/>
      <c r="C44" s="51"/>
      <c r="D44" s="51"/>
    </row>
    <row r="45" spans="1:4" x14ac:dyDescent="0.25">
      <c r="A45" s="47"/>
      <c r="B45" s="48"/>
      <c r="C45" s="51"/>
      <c r="D45" s="51"/>
    </row>
    <row r="46" spans="1:4" x14ac:dyDescent="0.25">
      <c r="A46" s="47"/>
      <c r="B46" s="48"/>
      <c r="C46" s="51"/>
      <c r="D46" s="51"/>
    </row>
    <row r="47" spans="1:4" x14ac:dyDescent="0.25">
      <c r="A47" s="47"/>
      <c r="B47" s="48"/>
      <c r="C47" s="47"/>
      <c r="D47" s="47"/>
    </row>
    <row r="48" spans="1:4" x14ac:dyDescent="0.25">
      <c r="A48" s="47"/>
      <c r="B48" s="52"/>
      <c r="C48" s="51"/>
      <c r="D48" s="5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7"/>
  <sheetViews>
    <sheetView tabSelected="1" view="pageBreakPreview" zoomScale="60" workbookViewId="0">
      <selection activeCell="N10" sqref="N10"/>
    </sheetView>
  </sheetViews>
  <sheetFormatPr defaultRowHeight="15" x14ac:dyDescent="0.25"/>
  <cols>
    <col min="1" max="1" width="28.5703125" style="1" customWidth="1"/>
    <col min="2" max="2" width="16" customWidth="1"/>
    <col min="3" max="3" width="15.425781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42578125" customWidth="1"/>
    <col min="10" max="11" width="15.140625" customWidth="1"/>
    <col min="12" max="13" width="15.28515625" customWidth="1"/>
    <col min="14" max="14" width="19.28515625" customWidth="1"/>
  </cols>
  <sheetData>
    <row r="1" spans="1:14" ht="15.75" x14ac:dyDescent="0.25">
      <c r="A1" s="82" t="s">
        <v>59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</row>
    <row r="2" spans="1:14" ht="15.75" x14ac:dyDescent="0.25">
      <c r="A2" s="2" t="s">
        <v>33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s="11" customFormat="1" ht="20.25" customHeight="1" x14ac:dyDescent="0.25">
      <c r="A3" s="9"/>
      <c r="B3" s="25" t="s">
        <v>2</v>
      </c>
      <c r="C3" s="25" t="s">
        <v>7</v>
      </c>
      <c r="D3" s="25" t="s">
        <v>3</v>
      </c>
      <c r="E3" s="25" t="s">
        <v>9</v>
      </c>
      <c r="F3" s="25" t="s">
        <v>10</v>
      </c>
      <c r="G3" s="25" t="s">
        <v>11</v>
      </c>
      <c r="H3" s="25" t="s">
        <v>12</v>
      </c>
      <c r="I3" s="25" t="s">
        <v>13</v>
      </c>
      <c r="J3" s="25" t="s">
        <v>14</v>
      </c>
      <c r="K3" s="25" t="s">
        <v>15</v>
      </c>
      <c r="L3" s="25" t="s">
        <v>16</v>
      </c>
      <c r="M3" s="25" t="s">
        <v>17</v>
      </c>
      <c r="N3" s="20" t="s">
        <v>18</v>
      </c>
    </row>
    <row r="4" spans="1:14" ht="39.75" customHeight="1" x14ac:dyDescent="0.35">
      <c r="A4" s="26" t="s">
        <v>30</v>
      </c>
      <c r="B4" s="21">
        <f>B5+B6+B8</f>
        <v>71116.12999999999</v>
      </c>
      <c r="C4" s="21">
        <f t="shared" ref="C4:N4" si="0">C5+C6+C8</f>
        <v>68998.790000000008</v>
      </c>
      <c r="D4" s="21">
        <f t="shared" si="0"/>
        <v>74746.559999999998</v>
      </c>
      <c r="E4" s="21">
        <f>E5+E6+E7+E8</f>
        <v>69066.36</v>
      </c>
      <c r="F4" s="21">
        <f t="shared" si="0"/>
        <v>69066.36</v>
      </c>
      <c r="G4" s="21">
        <f t="shared" si="0"/>
        <v>69066.36</v>
      </c>
      <c r="H4" s="21">
        <f t="shared" si="0"/>
        <v>69066.36</v>
      </c>
      <c r="I4" s="21">
        <f t="shared" si="0"/>
        <v>69066.36</v>
      </c>
      <c r="J4" s="21">
        <f t="shared" si="0"/>
        <v>69066.36</v>
      </c>
      <c r="K4" s="21">
        <f t="shared" si="0"/>
        <v>69066.36</v>
      </c>
      <c r="L4" s="21">
        <f t="shared" si="0"/>
        <v>69066.36</v>
      </c>
      <c r="M4" s="21">
        <f t="shared" si="0"/>
        <v>69066.36</v>
      </c>
      <c r="N4" s="21">
        <f t="shared" si="0"/>
        <v>836458.71999999986</v>
      </c>
    </row>
    <row r="5" spans="1:14" ht="39" customHeight="1" x14ac:dyDescent="0.35">
      <c r="A5" s="26" t="s">
        <v>19</v>
      </c>
      <c r="B5" s="22">
        <v>35878.25</v>
      </c>
      <c r="C5" s="44">
        <v>35807.75</v>
      </c>
      <c r="D5" s="22">
        <v>35843</v>
      </c>
      <c r="E5" s="22">
        <v>35843</v>
      </c>
      <c r="F5" s="22">
        <v>35843</v>
      </c>
      <c r="G5" s="22">
        <v>35843</v>
      </c>
      <c r="H5" s="22">
        <v>35843</v>
      </c>
      <c r="I5" s="22">
        <v>35843</v>
      </c>
      <c r="J5" s="22">
        <v>35843</v>
      </c>
      <c r="K5" s="22">
        <v>35843</v>
      </c>
      <c r="L5" s="22">
        <v>35843</v>
      </c>
      <c r="M5" s="22">
        <v>35843</v>
      </c>
      <c r="N5" s="22">
        <f t="shared" ref="N5:N23" si="1">SUM(B5:M5)</f>
        <v>430116</v>
      </c>
    </row>
    <row r="6" spans="1:14" ht="44.25" customHeight="1" x14ac:dyDescent="0.35">
      <c r="A6" s="26" t="s">
        <v>39</v>
      </c>
      <c r="B6" s="22">
        <v>33255.68</v>
      </c>
      <c r="C6" s="44">
        <v>33191.040000000001</v>
      </c>
      <c r="D6" s="22">
        <v>33223.360000000001</v>
      </c>
      <c r="E6" s="22">
        <v>33223.360000000001</v>
      </c>
      <c r="F6" s="22">
        <v>33223.360000000001</v>
      </c>
      <c r="G6" s="22">
        <v>33223.360000000001</v>
      </c>
      <c r="H6" s="22">
        <v>33223.360000000001</v>
      </c>
      <c r="I6" s="22">
        <v>33223.360000000001</v>
      </c>
      <c r="J6" s="22">
        <v>33223.360000000001</v>
      </c>
      <c r="K6" s="22">
        <v>33223.360000000001</v>
      </c>
      <c r="L6" s="22">
        <v>33223.360000000001</v>
      </c>
      <c r="M6" s="22">
        <v>33223.360000000001</v>
      </c>
      <c r="N6" s="22">
        <f>SUM(B6:M6)</f>
        <v>398680.31999999989</v>
      </c>
    </row>
    <row r="7" spans="1:14" ht="44.25" customHeight="1" x14ac:dyDescent="0.35">
      <c r="A7" s="26" t="s">
        <v>89</v>
      </c>
      <c r="B7" s="22"/>
      <c r="C7" s="44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44.25" customHeight="1" x14ac:dyDescent="0.35">
      <c r="A8" s="26" t="s">
        <v>35</v>
      </c>
      <c r="B8" s="22">
        <v>1982.2</v>
      </c>
      <c r="C8" s="44"/>
      <c r="D8" s="22">
        <v>5680.2</v>
      </c>
      <c r="E8" s="22"/>
      <c r="F8" s="22"/>
      <c r="G8" s="22"/>
      <c r="H8" s="22"/>
      <c r="I8" s="22"/>
      <c r="J8" s="22"/>
      <c r="K8" s="22"/>
      <c r="L8" s="22"/>
      <c r="M8" s="22"/>
      <c r="N8" s="22">
        <f>SUM(B8:M8)</f>
        <v>7662.4</v>
      </c>
    </row>
    <row r="9" spans="1:14" ht="36" customHeight="1" x14ac:dyDescent="0.35">
      <c r="A9" s="27" t="s">
        <v>20</v>
      </c>
      <c r="B9" s="21">
        <f>B10+B11+B12+B13</f>
        <v>24676.54</v>
      </c>
      <c r="C9" s="42">
        <f t="shared" ref="C9:M9" si="2">C10+C11+C12+C13</f>
        <v>27353.18</v>
      </c>
      <c r="D9" s="21">
        <f t="shared" si="2"/>
        <v>62878.850000000006</v>
      </c>
      <c r="E9" s="21">
        <f t="shared" si="2"/>
        <v>52408.28</v>
      </c>
      <c r="F9" s="21">
        <f t="shared" si="2"/>
        <v>14318.69</v>
      </c>
      <c r="G9" s="42">
        <f>G10+G11+G12+G13</f>
        <v>11465.8</v>
      </c>
      <c r="H9" s="21">
        <f t="shared" si="2"/>
        <v>2681.3</v>
      </c>
      <c r="I9" s="21">
        <f t="shared" si="2"/>
        <v>11298.46</v>
      </c>
      <c r="J9" s="21">
        <f t="shared" si="2"/>
        <v>37671.769999999997</v>
      </c>
      <c r="K9" s="21">
        <f t="shared" si="2"/>
        <v>11170.61</v>
      </c>
      <c r="L9" s="21">
        <f t="shared" si="2"/>
        <v>8506.15</v>
      </c>
      <c r="M9" s="21">
        <f t="shared" si="2"/>
        <v>11280.83</v>
      </c>
      <c r="N9" s="42">
        <f>N10+N11+N12+N13</f>
        <v>275710.45999999996</v>
      </c>
    </row>
    <row r="10" spans="1:14" ht="40.5" customHeight="1" x14ac:dyDescent="0.35">
      <c r="A10" s="26" t="s">
        <v>21</v>
      </c>
      <c r="B10" s="22">
        <v>1242.18</v>
      </c>
      <c r="C10" s="44">
        <v>12635.39</v>
      </c>
      <c r="D10" s="22">
        <v>3204.57</v>
      </c>
      <c r="E10" s="22">
        <v>2913</v>
      </c>
      <c r="F10" s="22"/>
      <c r="G10" s="22">
        <v>1391.4</v>
      </c>
      <c r="H10" s="22">
        <v>900</v>
      </c>
      <c r="I10" s="22">
        <v>493.1</v>
      </c>
      <c r="J10" s="22">
        <v>5146</v>
      </c>
      <c r="K10" s="22">
        <v>3878</v>
      </c>
      <c r="L10" s="22">
        <v>600</v>
      </c>
      <c r="M10" s="22">
        <v>1890</v>
      </c>
      <c r="N10" s="22">
        <f t="shared" si="1"/>
        <v>34293.64</v>
      </c>
    </row>
    <row r="11" spans="1:14" ht="45.75" customHeight="1" x14ac:dyDescent="0.35">
      <c r="A11" s="26" t="s">
        <v>22</v>
      </c>
      <c r="B11" s="23">
        <v>3919</v>
      </c>
      <c r="C11" s="44">
        <v>6566.23</v>
      </c>
      <c r="D11" s="22">
        <v>36491.25</v>
      </c>
      <c r="E11" s="22">
        <v>44793.95</v>
      </c>
      <c r="F11" s="22">
        <v>10410.86</v>
      </c>
      <c r="G11" s="22">
        <v>784</v>
      </c>
      <c r="H11" s="22"/>
      <c r="I11" s="22"/>
      <c r="J11" s="22"/>
      <c r="K11" s="22">
        <v>2976</v>
      </c>
      <c r="L11" s="22"/>
      <c r="M11" s="22"/>
      <c r="N11" s="21">
        <f t="shared" si="1"/>
        <v>105941.29</v>
      </c>
    </row>
    <row r="12" spans="1:14" ht="45.75" customHeight="1" x14ac:dyDescent="0.35">
      <c r="A12" s="33" t="s">
        <v>38</v>
      </c>
      <c r="B12" s="43">
        <v>16546.53</v>
      </c>
      <c r="C12" s="44">
        <v>1014.49</v>
      </c>
      <c r="D12" s="44">
        <v>17817.259999999998</v>
      </c>
      <c r="E12" s="44">
        <v>936.85</v>
      </c>
      <c r="F12" s="44">
        <v>939</v>
      </c>
      <c r="G12" s="44">
        <v>3661.5</v>
      </c>
      <c r="H12" s="44"/>
      <c r="I12" s="44">
        <v>6649</v>
      </c>
      <c r="J12" s="44">
        <v>21636.1</v>
      </c>
      <c r="K12" s="44">
        <v>160.25</v>
      </c>
      <c r="L12" s="44">
        <v>7110.5</v>
      </c>
      <c r="M12" s="44">
        <v>6612</v>
      </c>
      <c r="N12" s="42">
        <f t="shared" si="1"/>
        <v>83083.48</v>
      </c>
    </row>
    <row r="13" spans="1:14" ht="21.75" customHeight="1" x14ac:dyDescent="0.35">
      <c r="A13" s="26" t="s">
        <v>23</v>
      </c>
      <c r="B13" s="22">
        <v>2968.83</v>
      </c>
      <c r="C13" s="44">
        <v>7137.07</v>
      </c>
      <c r="D13" s="22">
        <v>5365.77</v>
      </c>
      <c r="E13" s="22">
        <v>3764.48</v>
      </c>
      <c r="F13" s="22">
        <v>2968.83</v>
      </c>
      <c r="G13" s="22">
        <v>5628.9</v>
      </c>
      <c r="H13" s="22">
        <v>1781.3</v>
      </c>
      <c r="I13" s="22">
        <v>4156.3599999999997</v>
      </c>
      <c r="J13" s="22">
        <v>10889.67</v>
      </c>
      <c r="K13" s="22">
        <v>4156.3599999999997</v>
      </c>
      <c r="L13" s="22">
        <v>795.65</v>
      </c>
      <c r="M13" s="22">
        <v>2778.83</v>
      </c>
      <c r="N13" s="22">
        <f>SUM(B13:M13)</f>
        <v>52392.05</v>
      </c>
    </row>
    <row r="14" spans="1:14" ht="23.25" customHeight="1" x14ac:dyDescent="0.35">
      <c r="A14" s="27" t="s">
        <v>24</v>
      </c>
      <c r="B14" s="21">
        <f>B15+B16+B17</f>
        <v>0</v>
      </c>
      <c r="C14" s="42">
        <f t="shared" ref="C14:N14" si="3">C15+C16+C17</f>
        <v>0</v>
      </c>
      <c r="D14" s="21">
        <f t="shared" si="3"/>
        <v>10007.64</v>
      </c>
      <c r="E14" s="21">
        <f t="shared" si="3"/>
        <v>39268.980000000003</v>
      </c>
      <c r="F14" s="21">
        <f t="shared" si="3"/>
        <v>141535</v>
      </c>
      <c r="G14" s="21">
        <f>G15+G16+G17</f>
        <v>0</v>
      </c>
      <c r="H14" s="21">
        <f t="shared" si="3"/>
        <v>0</v>
      </c>
      <c r="I14" s="21">
        <f t="shared" si="3"/>
        <v>0</v>
      </c>
      <c r="J14" s="21">
        <f t="shared" si="3"/>
        <v>75486.3</v>
      </c>
      <c r="K14" s="21">
        <f t="shared" si="3"/>
        <v>1354</v>
      </c>
      <c r="L14" s="21">
        <f t="shared" si="3"/>
        <v>47146.5</v>
      </c>
      <c r="M14" s="21">
        <f t="shared" si="3"/>
        <v>0</v>
      </c>
      <c r="N14" s="21">
        <f t="shared" si="3"/>
        <v>314798.42</v>
      </c>
    </row>
    <row r="15" spans="1:14" ht="42" customHeight="1" x14ac:dyDescent="0.35">
      <c r="A15" s="26" t="s">
        <v>25</v>
      </c>
      <c r="B15" s="22"/>
      <c r="C15" s="44"/>
      <c r="D15" s="22">
        <v>10007.64</v>
      </c>
      <c r="E15" s="22">
        <v>39268.980000000003</v>
      </c>
      <c r="F15" s="22"/>
      <c r="G15" s="22"/>
      <c r="H15" s="22"/>
      <c r="I15" s="22"/>
      <c r="J15" s="22">
        <v>3236</v>
      </c>
      <c r="K15" s="22">
        <v>1354</v>
      </c>
      <c r="L15" s="22">
        <v>47146.5</v>
      </c>
      <c r="M15" s="22"/>
      <c r="N15" s="22">
        <f>SUM(B15:M15)</f>
        <v>101013.12</v>
      </c>
    </row>
    <row r="16" spans="1:14" ht="40.5" customHeight="1" x14ac:dyDescent="0.35">
      <c r="A16" s="26" t="s">
        <v>26</v>
      </c>
      <c r="B16" s="22"/>
      <c r="C16" s="44"/>
      <c r="D16" s="22"/>
      <c r="E16" s="22"/>
      <c r="F16" s="22">
        <v>141535</v>
      </c>
      <c r="G16" s="22"/>
      <c r="H16" s="22"/>
      <c r="I16" s="22"/>
      <c r="J16" s="22"/>
      <c r="K16" s="22"/>
      <c r="L16" s="22"/>
      <c r="M16" s="22"/>
      <c r="N16" s="22">
        <f t="shared" si="1"/>
        <v>141535</v>
      </c>
    </row>
    <row r="17" spans="1:14" ht="40.5" customHeight="1" x14ac:dyDescent="0.35">
      <c r="A17" s="33" t="s">
        <v>34</v>
      </c>
      <c r="B17" s="22"/>
      <c r="C17" s="44"/>
      <c r="D17" s="22"/>
      <c r="E17" s="22"/>
      <c r="F17" s="22"/>
      <c r="G17" s="22"/>
      <c r="H17" s="22"/>
      <c r="I17" s="22"/>
      <c r="J17" s="22">
        <v>72250.3</v>
      </c>
      <c r="K17" s="22"/>
      <c r="L17" s="22"/>
      <c r="M17" s="22"/>
      <c r="N17" s="22">
        <f t="shared" si="1"/>
        <v>72250.3</v>
      </c>
    </row>
    <row r="18" spans="1:14" ht="40.5" customHeight="1" x14ac:dyDescent="0.35">
      <c r="A18" s="39" t="s">
        <v>52</v>
      </c>
      <c r="B18" s="22"/>
      <c r="C18" s="44"/>
      <c r="D18" s="22"/>
      <c r="E18" s="22">
        <v>10196.82</v>
      </c>
      <c r="F18" s="22">
        <v>10763.31</v>
      </c>
      <c r="G18" s="22">
        <v>17529.27</v>
      </c>
      <c r="H18" s="22">
        <v>17309.22</v>
      </c>
      <c r="I18" s="22">
        <v>70659.289999999994</v>
      </c>
      <c r="J18" s="22">
        <v>6797.88</v>
      </c>
      <c r="K18" s="22">
        <v>12462.78</v>
      </c>
      <c r="L18" s="22"/>
      <c r="M18" s="22"/>
      <c r="N18" s="21">
        <f t="shared" si="1"/>
        <v>145718.56999999998</v>
      </c>
    </row>
    <row r="19" spans="1:14" ht="40.5" customHeight="1" x14ac:dyDescent="0.35">
      <c r="A19" s="27" t="s">
        <v>54</v>
      </c>
      <c r="B19" s="42">
        <f>B20+B21+B22</f>
        <v>16847.18</v>
      </c>
      <c r="C19" s="42">
        <f t="shared" ref="C19:M19" si="4">C20+C21+C22</f>
        <v>10033.58</v>
      </c>
      <c r="D19" s="21">
        <f t="shared" si="4"/>
        <v>-4241.6200000000008</v>
      </c>
      <c r="E19" s="21">
        <f t="shared" si="4"/>
        <v>26536.58</v>
      </c>
      <c r="F19" s="21">
        <f t="shared" si="4"/>
        <v>11379.380000000001</v>
      </c>
      <c r="G19" s="21">
        <f>G20+G21+G22</f>
        <v>11351.18</v>
      </c>
      <c r="H19" s="21">
        <f t="shared" si="4"/>
        <v>7825.83</v>
      </c>
      <c r="I19" s="21">
        <f t="shared" si="4"/>
        <v>-5501.0599999999995</v>
      </c>
      <c r="J19" s="21">
        <f t="shared" si="4"/>
        <v>20005.830000000002</v>
      </c>
      <c r="K19" s="21">
        <f t="shared" si="4"/>
        <v>24220.300000000003</v>
      </c>
      <c r="L19" s="21">
        <f t="shared" si="4"/>
        <v>9948.51</v>
      </c>
      <c r="M19" s="21">
        <f t="shared" si="4"/>
        <v>28804.28</v>
      </c>
      <c r="N19" s="21">
        <f t="shared" ref="N19" si="5">N20+N21+N22</f>
        <v>157209.97</v>
      </c>
    </row>
    <row r="20" spans="1:14" ht="40.5" customHeight="1" x14ac:dyDescent="0.35">
      <c r="A20" s="26" t="s">
        <v>55</v>
      </c>
      <c r="B20" s="22">
        <v>4350</v>
      </c>
      <c r="C20" s="44">
        <v>1110</v>
      </c>
      <c r="D20" s="22">
        <v>5730</v>
      </c>
      <c r="E20" s="22">
        <v>4989</v>
      </c>
      <c r="F20" s="22">
        <v>3495</v>
      </c>
      <c r="G20" s="22">
        <v>6390</v>
      </c>
      <c r="H20" s="22">
        <v>3385.55</v>
      </c>
      <c r="I20" s="22">
        <v>1062.5</v>
      </c>
      <c r="J20" s="22">
        <v>1922</v>
      </c>
      <c r="K20" s="22">
        <v>1751.5</v>
      </c>
      <c r="L20" s="22">
        <v>8385.5</v>
      </c>
      <c r="M20" s="22">
        <v>8850.5</v>
      </c>
      <c r="N20" s="22">
        <f t="shared" ref="N20:N22" si="6">SUM(B20:M20)</f>
        <v>51421.55</v>
      </c>
    </row>
    <row r="21" spans="1:14" ht="40.5" customHeight="1" x14ac:dyDescent="0.35">
      <c r="A21" s="26" t="s">
        <v>56</v>
      </c>
      <c r="B21" s="22">
        <v>3511.58</v>
      </c>
      <c r="C21" s="44">
        <v>3511.58</v>
      </c>
      <c r="D21" s="22">
        <v>3511.58</v>
      </c>
      <c r="E21" s="22">
        <v>3511.58</v>
      </c>
      <c r="F21" s="22">
        <v>3511.58</v>
      </c>
      <c r="G21" s="22">
        <v>3511.58</v>
      </c>
      <c r="H21" s="22">
        <v>3511.58</v>
      </c>
      <c r="I21" s="22">
        <v>3511.58</v>
      </c>
      <c r="J21" s="22">
        <v>3673.92</v>
      </c>
      <c r="K21" s="22">
        <v>3673.92</v>
      </c>
      <c r="L21" s="22">
        <v>3673.92</v>
      </c>
      <c r="M21" s="22">
        <v>3673.92</v>
      </c>
      <c r="N21" s="22">
        <f t="shared" si="6"/>
        <v>42788.32</v>
      </c>
    </row>
    <row r="22" spans="1:14" ht="40.5" customHeight="1" x14ac:dyDescent="0.35">
      <c r="A22" s="33" t="s">
        <v>57</v>
      </c>
      <c r="B22" s="22">
        <v>8985.6</v>
      </c>
      <c r="C22" s="44">
        <v>5412</v>
      </c>
      <c r="D22" s="22">
        <v>-13483.2</v>
      </c>
      <c r="E22" s="22">
        <v>18036</v>
      </c>
      <c r="F22" s="22">
        <v>4372.8</v>
      </c>
      <c r="G22" s="22">
        <v>1449.6</v>
      </c>
      <c r="H22" s="22">
        <v>928.7</v>
      </c>
      <c r="I22" s="22">
        <v>-10075.14</v>
      </c>
      <c r="J22" s="22">
        <v>14409.91</v>
      </c>
      <c r="K22" s="22">
        <v>18794.88</v>
      </c>
      <c r="L22" s="22">
        <v>-2110.91</v>
      </c>
      <c r="M22" s="22">
        <v>16279.86</v>
      </c>
      <c r="N22" s="22">
        <f t="shared" si="6"/>
        <v>63000.100000000006</v>
      </c>
    </row>
    <row r="23" spans="1:14" ht="39.75" customHeight="1" x14ac:dyDescent="0.35">
      <c r="A23" s="27" t="s">
        <v>58</v>
      </c>
      <c r="B23" s="21">
        <v>39971.800000000003</v>
      </c>
      <c r="C23" s="42">
        <v>39971.86</v>
      </c>
      <c r="D23" s="21">
        <v>39971.86</v>
      </c>
      <c r="E23" s="21">
        <v>39971.86</v>
      </c>
      <c r="F23" s="21">
        <v>39971.760000000002</v>
      </c>
      <c r="G23" s="21">
        <v>39971.86</v>
      </c>
      <c r="H23" s="21">
        <v>39971.86</v>
      </c>
      <c r="I23" s="21">
        <v>39971.86</v>
      </c>
      <c r="J23" s="21">
        <v>39971.86</v>
      </c>
      <c r="K23" s="21">
        <v>39971.86</v>
      </c>
      <c r="L23" s="21">
        <v>39971.86</v>
      </c>
      <c r="M23" s="21">
        <v>39971.86</v>
      </c>
      <c r="N23" s="21">
        <f t="shared" si="1"/>
        <v>479662.15999999992</v>
      </c>
    </row>
    <row r="24" spans="1:14" ht="22.5" customHeight="1" x14ac:dyDescent="0.35">
      <c r="A24" s="27" t="s">
        <v>27</v>
      </c>
      <c r="B24" s="42">
        <f>B4+B9+B14+B23+B18+B19</f>
        <v>152611.64999999997</v>
      </c>
      <c r="C24" s="42">
        <f t="shared" ref="C24:N24" si="7">C4+C9+C14+C23+C18+C19</f>
        <v>146357.41</v>
      </c>
      <c r="D24" s="42">
        <f t="shared" si="7"/>
        <v>183363.28999999998</v>
      </c>
      <c r="E24" s="42">
        <f t="shared" si="7"/>
        <v>237448.88</v>
      </c>
      <c r="F24" s="42">
        <f>F4+F9+F14+F23+F18+F19</f>
        <v>287034.5</v>
      </c>
      <c r="G24" s="42">
        <f t="shared" si="7"/>
        <v>149384.47</v>
      </c>
      <c r="H24" s="42">
        <f t="shared" si="7"/>
        <v>136854.57</v>
      </c>
      <c r="I24" s="42">
        <f t="shared" si="7"/>
        <v>185494.91</v>
      </c>
      <c r="J24" s="42">
        <f t="shared" si="7"/>
        <v>249000</v>
      </c>
      <c r="K24" s="42">
        <f t="shared" si="7"/>
        <v>158245.91000000003</v>
      </c>
      <c r="L24" s="42">
        <f t="shared" si="7"/>
        <v>174639.38</v>
      </c>
      <c r="M24" s="42">
        <f t="shared" si="7"/>
        <v>149123.33000000002</v>
      </c>
      <c r="N24" s="42">
        <f>N4+N9+N14+N18+N19+N23</f>
        <v>2209558.2999999998</v>
      </c>
    </row>
    <row r="25" spans="1:14" ht="15.75" x14ac:dyDescent="0.25">
      <c r="A25" s="83" t="s">
        <v>62</v>
      </c>
      <c r="B25" s="83"/>
      <c r="C25" s="83"/>
      <c r="D25" s="28"/>
      <c r="E25" s="28"/>
      <c r="F25" s="28"/>
      <c r="G25" s="28"/>
      <c r="H25" s="28"/>
      <c r="I25" s="28"/>
      <c r="J25" s="28"/>
      <c r="K25" s="28"/>
      <c r="L25" s="84" t="s">
        <v>31</v>
      </c>
      <c r="M25" s="84"/>
      <c r="N25" s="84"/>
    </row>
    <row r="26" spans="1:14" ht="15.75" x14ac:dyDescent="0.25">
      <c r="A26" s="29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</row>
    <row r="27" spans="1:14" ht="15.75" x14ac:dyDescent="0.25">
      <c r="A27" s="83" t="s">
        <v>29</v>
      </c>
      <c r="B27" s="83"/>
      <c r="C27" s="83"/>
      <c r="D27" s="28"/>
      <c r="E27" s="28"/>
      <c r="F27" s="28"/>
      <c r="G27" s="28"/>
      <c r="H27" s="28"/>
      <c r="I27" s="28"/>
      <c r="J27" s="28"/>
      <c r="K27" s="28"/>
      <c r="L27" s="84" t="s">
        <v>37</v>
      </c>
      <c r="M27" s="84"/>
      <c r="N27" s="84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Views>
    <sheetView workbookViewId="0">
      <selection activeCell="C18" sqref="C18:C19"/>
    </sheetView>
  </sheetViews>
  <sheetFormatPr defaultRowHeight="15" x14ac:dyDescent="0.25"/>
  <cols>
    <col min="1" max="1" width="4" customWidth="1"/>
    <col min="2" max="2" width="5.7109375" customWidth="1"/>
    <col min="3" max="3" width="45.7109375" customWidth="1"/>
    <col min="4" max="4" width="10.140625" bestFit="1" customWidth="1"/>
    <col min="5" max="5" width="19.140625" customWidth="1"/>
  </cols>
  <sheetData>
    <row r="1" spans="1:5" ht="15.75" x14ac:dyDescent="0.25">
      <c r="B1" s="40" t="s">
        <v>40</v>
      </c>
      <c r="C1" s="41" t="s">
        <v>53</v>
      </c>
    </row>
    <row r="2" spans="1:5" x14ac:dyDescent="0.25">
      <c r="C2" t="s">
        <v>50</v>
      </c>
    </row>
    <row r="3" spans="1:5" x14ac:dyDescent="0.25">
      <c r="B3" t="s">
        <v>41</v>
      </c>
    </row>
    <row r="4" spans="1:5" x14ac:dyDescent="0.25">
      <c r="A4" s="35" t="s">
        <v>42</v>
      </c>
      <c r="B4" s="35" t="s">
        <v>42</v>
      </c>
      <c r="C4" s="35"/>
      <c r="D4" s="35" t="s">
        <v>43</v>
      </c>
      <c r="E4" s="35" t="s">
        <v>44</v>
      </c>
    </row>
    <row r="5" spans="1:5" x14ac:dyDescent="0.25">
      <c r="A5" s="36" t="s">
        <v>45</v>
      </c>
      <c r="B5" s="36" t="s">
        <v>46</v>
      </c>
      <c r="C5" s="36" t="s">
        <v>47</v>
      </c>
      <c r="D5" s="36" t="s">
        <v>48</v>
      </c>
      <c r="E5" s="36" t="s">
        <v>49</v>
      </c>
    </row>
    <row r="6" spans="1:5" x14ac:dyDescent="0.25">
      <c r="A6" s="14">
        <v>1</v>
      </c>
      <c r="B6" s="14"/>
      <c r="C6" s="14"/>
      <c r="D6" s="37"/>
      <c r="E6" s="14"/>
    </row>
    <row r="7" spans="1:5" x14ac:dyDescent="0.25">
      <c r="A7" s="14">
        <v>2</v>
      </c>
      <c r="B7" s="14"/>
      <c r="C7" s="14"/>
      <c r="D7" s="37"/>
      <c r="E7" s="14"/>
    </row>
    <row r="8" spans="1:5" x14ac:dyDescent="0.25">
      <c r="A8" s="14">
        <v>3</v>
      </c>
      <c r="B8" s="14"/>
      <c r="C8" s="14"/>
      <c r="D8" s="37"/>
      <c r="E8" s="14"/>
    </row>
    <row r="9" spans="1:5" x14ac:dyDescent="0.25">
      <c r="A9" s="14">
        <v>4</v>
      </c>
      <c r="B9" s="14"/>
      <c r="C9" s="14"/>
      <c r="D9" s="37"/>
      <c r="E9" s="14"/>
    </row>
    <row r="10" spans="1:5" x14ac:dyDescent="0.25">
      <c r="A10" s="14">
        <v>5</v>
      </c>
      <c r="B10" s="14"/>
      <c r="C10" s="14"/>
      <c r="D10" s="37"/>
      <c r="E10" s="14"/>
    </row>
    <row r="11" spans="1:5" x14ac:dyDescent="0.25">
      <c r="A11" s="14">
        <v>6</v>
      </c>
      <c r="B11" s="14"/>
      <c r="C11" s="14"/>
      <c r="D11" s="37"/>
      <c r="E11" s="14"/>
    </row>
    <row r="12" spans="1:5" x14ac:dyDescent="0.25">
      <c r="A12" s="14">
        <v>7</v>
      </c>
      <c r="B12" s="14"/>
      <c r="C12" s="14"/>
      <c r="D12" s="37"/>
      <c r="E12" s="14"/>
    </row>
    <row r="13" spans="1:5" x14ac:dyDescent="0.25">
      <c r="A13" s="14">
        <v>8</v>
      </c>
      <c r="B13" s="14"/>
      <c r="C13" s="14"/>
      <c r="D13" s="37"/>
      <c r="E13" s="14"/>
    </row>
    <row r="14" spans="1:5" x14ac:dyDescent="0.25">
      <c r="A14" s="14">
        <v>9</v>
      </c>
      <c r="B14" s="14"/>
      <c r="C14" s="14"/>
      <c r="D14" s="37"/>
      <c r="E14" s="14"/>
    </row>
    <row r="15" spans="1:5" x14ac:dyDescent="0.25">
      <c r="A15" s="14">
        <v>10</v>
      </c>
      <c r="B15" s="14"/>
      <c r="C15" s="14"/>
      <c r="D15" s="37"/>
      <c r="E15" s="14"/>
    </row>
    <row r="16" spans="1:5" x14ac:dyDescent="0.25">
      <c r="A16" s="14"/>
      <c r="B16" s="14"/>
      <c r="C16" s="14"/>
      <c r="D16" s="37"/>
      <c r="E16" s="14"/>
    </row>
    <row r="17" spans="1:5" x14ac:dyDescent="0.25">
      <c r="A17" s="14">
        <v>11</v>
      </c>
      <c r="B17" s="14"/>
      <c r="C17" s="14"/>
      <c r="D17" s="37"/>
      <c r="E17" s="14"/>
    </row>
    <row r="18" spans="1:5" x14ac:dyDescent="0.25">
      <c r="A18" s="14">
        <v>12</v>
      </c>
      <c r="B18" s="14"/>
      <c r="C18" s="14"/>
      <c r="D18" s="14"/>
      <c r="E18" s="14"/>
    </row>
    <row r="19" spans="1:5" x14ac:dyDescent="0.25">
      <c r="A19" s="14">
        <v>13</v>
      </c>
      <c r="B19" s="14"/>
      <c r="C19" s="14"/>
      <c r="D19" s="37"/>
      <c r="E19" s="14"/>
    </row>
    <row r="20" spans="1:5" x14ac:dyDescent="0.25">
      <c r="A20" s="14">
        <v>14</v>
      </c>
      <c r="B20" s="14"/>
      <c r="C20" s="14"/>
      <c r="D20" s="37"/>
      <c r="E20" s="14"/>
    </row>
    <row r="21" spans="1:5" x14ac:dyDescent="0.25">
      <c r="A21" s="14">
        <v>15</v>
      </c>
      <c r="B21" s="14"/>
      <c r="C21" s="14"/>
      <c r="D21" s="37"/>
      <c r="E21" s="14"/>
    </row>
    <row r="22" spans="1:5" x14ac:dyDescent="0.25">
      <c r="A22" s="14">
        <v>16</v>
      </c>
      <c r="B22" s="14"/>
      <c r="C22" s="14"/>
      <c r="D22" s="37"/>
      <c r="E22" s="14"/>
    </row>
    <row r="23" spans="1:5" x14ac:dyDescent="0.25">
      <c r="A23" s="14">
        <v>17</v>
      </c>
      <c r="B23" s="14"/>
      <c r="C23" s="14"/>
      <c r="D23" s="37"/>
      <c r="E23" s="14"/>
    </row>
    <row r="24" spans="1:5" x14ac:dyDescent="0.25">
      <c r="A24" s="14">
        <v>18</v>
      </c>
      <c r="B24" s="14"/>
      <c r="C24" s="14"/>
      <c r="D24" s="37"/>
      <c r="E24" s="14"/>
    </row>
    <row r="25" spans="1:5" x14ac:dyDescent="0.25">
      <c r="A25" s="14">
        <v>18</v>
      </c>
      <c r="B25" s="14"/>
      <c r="C25" s="14"/>
      <c r="D25" s="37"/>
      <c r="E25" s="14"/>
    </row>
    <row r="26" spans="1:5" x14ac:dyDescent="0.25">
      <c r="A26" s="14">
        <v>19</v>
      </c>
      <c r="B26" s="14"/>
      <c r="C26" s="14"/>
      <c r="D26" s="37"/>
      <c r="E26" s="14"/>
    </row>
    <row r="27" spans="1:5" x14ac:dyDescent="0.25">
      <c r="A27" s="14">
        <v>20</v>
      </c>
      <c r="B27" s="14"/>
      <c r="C27" s="14"/>
      <c r="D27" s="37"/>
      <c r="E27" s="14"/>
    </row>
    <row r="28" spans="1:5" x14ac:dyDescent="0.25">
      <c r="A28" s="14">
        <v>21</v>
      </c>
      <c r="B28" s="14"/>
      <c r="C28" s="14"/>
      <c r="D28" s="37"/>
      <c r="E28" s="14"/>
    </row>
    <row r="29" spans="1:5" x14ac:dyDescent="0.25">
      <c r="A29" s="14">
        <v>22</v>
      </c>
      <c r="B29" s="14"/>
      <c r="C29" s="14"/>
      <c r="D29" s="37"/>
      <c r="E29" s="14"/>
    </row>
    <row r="30" spans="1:5" x14ac:dyDescent="0.25">
      <c r="A30" s="14">
        <v>23</v>
      </c>
      <c r="B30" s="14"/>
      <c r="C30" s="14"/>
      <c r="D30" s="37"/>
      <c r="E30" s="14"/>
    </row>
    <row r="31" spans="1:5" x14ac:dyDescent="0.25">
      <c r="A31" s="14">
        <v>24</v>
      </c>
      <c r="B31" s="14"/>
      <c r="C31" s="14"/>
      <c r="D31" s="37"/>
      <c r="E31" s="14"/>
    </row>
    <row r="32" spans="1:5" x14ac:dyDescent="0.25">
      <c r="A32" s="14">
        <v>25</v>
      </c>
      <c r="B32" s="14"/>
      <c r="C32" s="14"/>
      <c r="D32" s="37"/>
      <c r="E32" s="14"/>
    </row>
    <row r="33" spans="1:5" x14ac:dyDescent="0.25">
      <c r="A33" s="14">
        <v>26</v>
      </c>
      <c r="B33" s="14"/>
      <c r="C33" s="14"/>
      <c r="D33" s="37"/>
      <c r="E33" s="14"/>
    </row>
    <row r="34" spans="1:5" x14ac:dyDescent="0.25">
      <c r="A34" s="14">
        <v>27</v>
      </c>
      <c r="B34" s="14"/>
      <c r="C34" s="14"/>
      <c r="D34" s="37"/>
      <c r="E34" s="14"/>
    </row>
    <row r="35" spans="1:5" x14ac:dyDescent="0.25">
      <c r="A35" s="14">
        <v>28</v>
      </c>
      <c r="B35" s="14"/>
      <c r="C35" s="14"/>
      <c r="D35" s="37"/>
      <c r="E35" s="14"/>
    </row>
    <row r="36" spans="1:5" x14ac:dyDescent="0.25">
      <c r="A36" s="14">
        <v>29</v>
      </c>
      <c r="B36" s="14"/>
      <c r="C36" s="14"/>
      <c r="D36" s="37"/>
      <c r="E36" s="14"/>
    </row>
    <row r="37" spans="1:5" x14ac:dyDescent="0.25">
      <c r="A37" s="14"/>
      <c r="B37" s="14"/>
      <c r="C37" s="14"/>
      <c r="D37" s="37"/>
      <c r="E37" s="14"/>
    </row>
    <row r="38" spans="1:5" x14ac:dyDescent="0.25">
      <c r="A38" s="14"/>
      <c r="B38" s="14"/>
      <c r="C38" s="14"/>
      <c r="D38" s="37"/>
      <c r="E38" s="14"/>
    </row>
    <row r="39" spans="1:5" x14ac:dyDescent="0.25">
      <c r="A39" s="14"/>
      <c r="B39" s="14"/>
      <c r="C39" s="14"/>
      <c r="D39" s="37"/>
      <c r="E39" s="14"/>
    </row>
    <row r="40" spans="1:5" x14ac:dyDescent="0.25">
      <c r="A40" s="14"/>
      <c r="B40" s="14"/>
      <c r="C40" s="14"/>
      <c r="D40" s="37"/>
      <c r="E40" s="14"/>
    </row>
    <row r="41" spans="1:5" x14ac:dyDescent="0.25">
      <c r="A41" s="14"/>
      <c r="B41" s="14"/>
      <c r="C41" s="14"/>
      <c r="D41" s="37"/>
      <c r="E41" s="14"/>
    </row>
    <row r="42" spans="1:5" x14ac:dyDescent="0.25">
      <c r="A42" s="14"/>
      <c r="B42" s="14"/>
      <c r="C42" s="14"/>
      <c r="D42" s="37"/>
      <c r="E42" s="14"/>
    </row>
    <row r="43" spans="1:5" x14ac:dyDescent="0.25">
      <c r="D43" s="38"/>
    </row>
    <row r="44" spans="1:5" x14ac:dyDescent="0.25">
      <c r="D44" s="38"/>
    </row>
  </sheetData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>
      <selection activeCell="D28" sqref="D28"/>
    </sheetView>
  </sheetViews>
  <sheetFormatPr defaultRowHeight="15" x14ac:dyDescent="0.25"/>
  <cols>
    <col min="1" max="1" width="4.7109375" customWidth="1"/>
    <col min="2" max="2" width="55" customWidth="1"/>
    <col min="3" max="3" width="10.42578125" customWidth="1"/>
    <col min="4" max="4" width="11.28515625" customWidth="1"/>
  </cols>
  <sheetData>
    <row r="1" spans="1:4" ht="15.75" x14ac:dyDescent="0.25">
      <c r="A1" s="1"/>
      <c r="B1" s="81" t="s">
        <v>61</v>
      </c>
      <c r="C1" s="81"/>
      <c r="D1" s="81"/>
    </row>
    <row r="2" spans="1:4" ht="15.75" x14ac:dyDescent="0.25">
      <c r="A2" s="6"/>
      <c r="B2" s="80" t="s">
        <v>33</v>
      </c>
      <c r="C2" s="80"/>
      <c r="D2" s="80"/>
    </row>
    <row r="3" spans="1:4" ht="15.75" x14ac:dyDescent="0.25">
      <c r="A3" s="6"/>
      <c r="B3" s="81" t="s">
        <v>51</v>
      </c>
      <c r="C3" s="81"/>
      <c r="D3" s="81"/>
    </row>
    <row r="4" spans="1:4" ht="26.25" x14ac:dyDescent="0.25">
      <c r="A4" s="8"/>
      <c r="B4" s="9" t="s">
        <v>0</v>
      </c>
      <c r="C4" s="8" t="s">
        <v>1</v>
      </c>
      <c r="D4" s="9" t="s">
        <v>28</v>
      </c>
    </row>
    <row r="5" spans="1:4" x14ac:dyDescent="0.25">
      <c r="A5" s="45"/>
      <c r="B5" s="46" t="s">
        <v>9</v>
      </c>
      <c r="C5" s="46"/>
      <c r="D5" s="45"/>
    </row>
    <row r="6" spans="1:4" x14ac:dyDescent="0.25">
      <c r="A6" s="45">
        <v>1</v>
      </c>
      <c r="B6" s="45" t="s">
        <v>109</v>
      </c>
      <c r="C6" s="45">
        <v>10196.82</v>
      </c>
      <c r="D6" s="46"/>
    </row>
    <row r="7" spans="1:4" x14ac:dyDescent="0.25">
      <c r="A7" s="45"/>
      <c r="B7" s="46" t="s">
        <v>92</v>
      </c>
      <c r="C7" s="45">
        <v>10196.82</v>
      </c>
      <c r="D7" s="45">
        <v>10196.82</v>
      </c>
    </row>
    <row r="8" spans="1:4" x14ac:dyDescent="0.25">
      <c r="A8" s="45"/>
      <c r="B8" s="46" t="s">
        <v>10</v>
      </c>
      <c r="C8" s="45"/>
      <c r="D8" s="46"/>
    </row>
    <row r="9" spans="1:4" x14ac:dyDescent="0.25">
      <c r="A9" s="51">
        <v>1</v>
      </c>
      <c r="B9" s="45" t="s">
        <v>109</v>
      </c>
      <c r="C9" s="47">
        <v>10763.31</v>
      </c>
      <c r="D9" s="51"/>
    </row>
    <row r="10" spans="1:4" x14ac:dyDescent="0.25">
      <c r="A10" s="47"/>
      <c r="B10" s="46" t="s">
        <v>112</v>
      </c>
      <c r="C10" s="51">
        <v>10763.31</v>
      </c>
      <c r="D10" s="51">
        <v>20960.13</v>
      </c>
    </row>
    <row r="11" spans="1:4" x14ac:dyDescent="0.25">
      <c r="A11" s="47"/>
      <c r="B11" s="46" t="s">
        <v>11</v>
      </c>
      <c r="C11" s="47"/>
      <c r="D11" s="51"/>
    </row>
    <row r="12" spans="1:4" x14ac:dyDescent="0.25">
      <c r="A12" s="47">
        <v>1</v>
      </c>
      <c r="B12" s="45" t="s">
        <v>109</v>
      </c>
      <c r="C12" s="47">
        <v>13029.27</v>
      </c>
      <c r="D12" s="51"/>
    </row>
    <row r="13" spans="1:4" x14ac:dyDescent="0.25">
      <c r="A13" s="47">
        <v>2</v>
      </c>
      <c r="B13" s="45" t="s">
        <v>120</v>
      </c>
      <c r="C13" s="47">
        <v>4500</v>
      </c>
      <c r="D13" s="51"/>
    </row>
    <row r="14" spans="1:4" x14ac:dyDescent="0.25">
      <c r="A14" s="47"/>
      <c r="B14" s="46" t="s">
        <v>118</v>
      </c>
      <c r="C14" s="51">
        <f>SUM(C12:C13)</f>
        <v>17529.27</v>
      </c>
      <c r="D14" s="51">
        <v>38489.4</v>
      </c>
    </row>
    <row r="15" spans="1:4" x14ac:dyDescent="0.25">
      <c r="A15" s="47"/>
      <c r="B15" s="46" t="s">
        <v>12</v>
      </c>
      <c r="C15" s="47"/>
      <c r="D15" s="47"/>
    </row>
    <row r="16" spans="1:4" x14ac:dyDescent="0.25">
      <c r="A16" s="47">
        <v>1</v>
      </c>
      <c r="B16" s="45" t="s">
        <v>109</v>
      </c>
      <c r="C16" s="47">
        <v>12462.78</v>
      </c>
      <c r="D16" s="47"/>
    </row>
    <row r="17" spans="1:4" x14ac:dyDescent="0.25">
      <c r="A17" s="47">
        <v>2</v>
      </c>
      <c r="B17" s="45" t="s">
        <v>122</v>
      </c>
      <c r="C17" s="47">
        <v>968.14</v>
      </c>
      <c r="D17" s="51"/>
    </row>
    <row r="18" spans="1:4" x14ac:dyDescent="0.25">
      <c r="A18" s="47">
        <v>3</v>
      </c>
      <c r="B18" s="45" t="s">
        <v>123</v>
      </c>
      <c r="C18" s="47">
        <v>3878.3</v>
      </c>
      <c r="D18" s="47"/>
    </row>
    <row r="19" spans="1:4" x14ac:dyDescent="0.25">
      <c r="A19" s="47"/>
      <c r="B19" s="46" t="s">
        <v>124</v>
      </c>
      <c r="C19" s="51">
        <f>SUM(C16:C18)</f>
        <v>17309.22</v>
      </c>
      <c r="D19" s="51">
        <v>55798.62</v>
      </c>
    </row>
    <row r="20" spans="1:4" x14ac:dyDescent="0.25">
      <c r="A20" s="47"/>
      <c r="B20" s="46" t="s">
        <v>13</v>
      </c>
      <c r="C20" s="47"/>
      <c r="D20" s="51"/>
    </row>
    <row r="21" spans="1:4" x14ac:dyDescent="0.25">
      <c r="A21" s="47">
        <v>1</v>
      </c>
      <c r="B21" s="45" t="s">
        <v>109</v>
      </c>
      <c r="C21" s="47">
        <v>11896.29</v>
      </c>
      <c r="D21" s="51"/>
    </row>
    <row r="22" spans="1:4" x14ac:dyDescent="0.25">
      <c r="A22" s="47">
        <v>2</v>
      </c>
      <c r="B22" s="45" t="s">
        <v>127</v>
      </c>
      <c r="C22" s="47">
        <v>58763</v>
      </c>
      <c r="D22" s="47"/>
    </row>
    <row r="23" spans="1:4" x14ac:dyDescent="0.25">
      <c r="A23" s="47"/>
      <c r="B23" s="46" t="s">
        <v>128</v>
      </c>
      <c r="C23" s="51">
        <f>SUM(C21:C22)</f>
        <v>70659.290000000008</v>
      </c>
      <c r="D23" s="51">
        <v>126457.91</v>
      </c>
    </row>
    <row r="24" spans="1:4" x14ac:dyDescent="0.25">
      <c r="A24" s="47"/>
      <c r="B24" s="46" t="s">
        <v>14</v>
      </c>
      <c r="C24" s="51"/>
      <c r="D24" s="51"/>
    </row>
    <row r="25" spans="1:4" x14ac:dyDescent="0.25">
      <c r="A25" s="47">
        <v>1</v>
      </c>
      <c r="B25" s="48" t="s">
        <v>109</v>
      </c>
      <c r="C25" s="51">
        <v>6797.88</v>
      </c>
      <c r="D25" s="51">
        <v>133255.79</v>
      </c>
    </row>
    <row r="26" spans="1:4" x14ac:dyDescent="0.25">
      <c r="A26" s="47"/>
      <c r="B26" s="52" t="s">
        <v>15</v>
      </c>
      <c r="C26" s="47"/>
      <c r="D26" s="47"/>
    </row>
    <row r="27" spans="1:4" x14ac:dyDescent="0.25">
      <c r="A27" s="47">
        <v>1</v>
      </c>
      <c r="B27" s="48" t="s">
        <v>109</v>
      </c>
      <c r="C27" s="51">
        <v>12462.78</v>
      </c>
      <c r="D27" s="51">
        <f>C27+D25</f>
        <v>145718.57</v>
      </c>
    </row>
    <row r="28" spans="1:4" x14ac:dyDescent="0.25">
      <c r="A28" s="47"/>
      <c r="B28" s="52"/>
      <c r="C28" s="47"/>
      <c r="D28" s="47"/>
    </row>
    <row r="29" spans="1:4" x14ac:dyDescent="0.25">
      <c r="A29" s="47"/>
      <c r="B29" s="48"/>
      <c r="C29" s="47"/>
      <c r="D29" s="51"/>
    </row>
    <row r="30" spans="1:4" x14ac:dyDescent="0.25">
      <c r="A30" s="47"/>
      <c r="B30" s="52"/>
      <c r="C30" s="51"/>
      <c r="D30" s="51"/>
    </row>
    <row r="31" spans="1:4" x14ac:dyDescent="0.25">
      <c r="A31" s="47"/>
      <c r="B31" s="52"/>
      <c r="C31" s="47"/>
      <c r="D31" s="47"/>
    </row>
    <row r="32" spans="1:4" x14ac:dyDescent="0.25">
      <c r="A32" s="47"/>
      <c r="B32" s="48"/>
      <c r="C32" s="47"/>
      <c r="D32" s="51"/>
    </row>
    <row r="33" spans="1:4" x14ac:dyDescent="0.25">
      <c r="A33" s="47"/>
      <c r="B33" s="52"/>
      <c r="C33" s="51"/>
      <c r="D33" s="51"/>
    </row>
    <row r="34" spans="1:4" x14ac:dyDescent="0.25">
      <c r="A34" s="47"/>
      <c r="B34" s="48"/>
      <c r="C34" s="47"/>
      <c r="D34" s="47"/>
    </row>
    <row r="35" spans="1:4" x14ac:dyDescent="0.25">
      <c r="A35" s="47"/>
      <c r="B35" s="52"/>
      <c r="C35" s="51"/>
      <c r="D35" s="51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Заявления жителей</vt:lpstr>
      <vt:lpstr>Допол.раб.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</cp:lastModifiedBy>
  <cp:lastPrinted>2014-01-23T05:54:48Z</cp:lastPrinted>
  <dcterms:created xsi:type="dcterms:W3CDTF">2011-07-25T05:21:17Z</dcterms:created>
  <dcterms:modified xsi:type="dcterms:W3CDTF">2021-02-08T03:39:56Z</dcterms:modified>
</cp:coreProperties>
</file>