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5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Лиц. счет. Св. расчет" sheetId="5" r:id="rId6"/>
    <sheet name="ТР инж.об." sheetId="4" r:id="rId7"/>
    <sheet name="Заявления жителей" sheetId="8" r:id="rId8"/>
    <sheet name="Дополн.работы" sheetId="9" r:id="rId9"/>
  </sheets>
  <calcPr calcId="145621"/>
</workbook>
</file>

<file path=xl/calcChain.xml><?xml version="1.0" encoding="utf-8"?>
<calcChain xmlns="http://schemas.openxmlformats.org/spreadsheetml/2006/main">
  <c r="D26" i="4"/>
  <c r="D61" i="6"/>
  <c r="C61"/>
  <c r="D59" i="1"/>
  <c r="C59"/>
  <c r="C52" i="6"/>
  <c r="C39" i="2"/>
  <c r="D39" s="1"/>
  <c r="D25" i="9"/>
  <c r="D24" i="4"/>
  <c r="C24"/>
  <c r="C46" i="6"/>
  <c r="C47" i="1"/>
  <c r="D47" s="1"/>
  <c r="D49" s="1"/>
  <c r="C40" i="6"/>
  <c r="C40" i="1"/>
  <c r="C33" i="6"/>
  <c r="C19" i="9"/>
  <c r="C16" i="4"/>
  <c r="C8" i="3"/>
  <c r="C28" i="6"/>
  <c r="C32" i="1"/>
  <c r="C14" i="9"/>
  <c r="C12" i="4"/>
  <c r="C31" i="2"/>
  <c r="E4" i="5"/>
  <c r="C8" i="4"/>
  <c r="D8" s="1"/>
  <c r="C17" i="6"/>
  <c r="C17" i="1"/>
  <c r="C18" i="2"/>
  <c r="C13" i="6"/>
  <c r="D13" s="1"/>
  <c r="C13" i="2"/>
  <c r="D13" s="1"/>
  <c r="C14" i="1"/>
  <c r="D14" s="1"/>
  <c r="C12" i="5"/>
  <c r="N12" s="1"/>
  <c r="C11"/>
  <c r="M4"/>
  <c r="L4"/>
  <c r="K4"/>
  <c r="J4"/>
  <c r="I4"/>
  <c r="H4"/>
  <c r="G4"/>
  <c r="F4"/>
  <c r="D4"/>
  <c r="C4"/>
  <c r="B4"/>
  <c r="C8" i="6"/>
  <c r="C11" i="1"/>
  <c r="C9" i="2"/>
  <c r="M14" i="5"/>
  <c r="N20"/>
  <c r="H9"/>
  <c r="G9"/>
  <c r="D14"/>
  <c r="L14"/>
  <c r="K14"/>
  <c r="J14"/>
  <c r="I14"/>
  <c r="H14"/>
  <c r="G14"/>
  <c r="F14"/>
  <c r="E14"/>
  <c r="N22"/>
  <c r="N21"/>
  <c r="M19"/>
  <c r="L19"/>
  <c r="K19"/>
  <c r="J19"/>
  <c r="I19"/>
  <c r="H19"/>
  <c r="G19"/>
  <c r="F19"/>
  <c r="E19"/>
  <c r="D19"/>
  <c r="C19"/>
  <c r="B19"/>
  <c r="N18"/>
  <c r="N17"/>
  <c r="N8"/>
  <c r="C14"/>
  <c r="M9"/>
  <c r="L9"/>
  <c r="K9"/>
  <c r="J9"/>
  <c r="I9"/>
  <c r="F9"/>
  <c r="E9"/>
  <c r="D9"/>
  <c r="C9"/>
  <c r="B14"/>
  <c r="B9"/>
  <c r="D17" i="6" l="1"/>
  <c r="D22" s="1"/>
  <c r="D24" s="1"/>
  <c r="D28"/>
  <c r="D33" s="1"/>
  <c r="D40" s="1"/>
  <c r="D46" s="1"/>
  <c r="D52" s="1"/>
  <c r="D17" i="1"/>
  <c r="B24" i="5"/>
  <c r="G24"/>
  <c r="K24"/>
  <c r="F24"/>
  <c r="J24"/>
  <c r="I24"/>
  <c r="M24"/>
  <c r="D18" i="2"/>
  <c r="C24" i="5"/>
  <c r="H24"/>
  <c r="L24"/>
  <c r="E24"/>
  <c r="D24"/>
  <c r="N19"/>
  <c r="D38" i="3"/>
  <c r="D43" s="1"/>
  <c r="D45" s="1"/>
  <c r="D47" s="1"/>
  <c r="N6" i="5"/>
  <c r="N23"/>
  <c r="N13"/>
  <c r="N5"/>
  <c r="N4" l="1"/>
  <c r="N11"/>
  <c r="N10"/>
  <c r="N15" l="1"/>
  <c r="N16"/>
  <c r="N14" l="1"/>
  <c r="N9"/>
  <c r="N24" l="1"/>
</calcChain>
</file>

<file path=xl/sharedStrings.xml><?xml version="1.0" encoding="utf-8"?>
<sst xmlns="http://schemas.openxmlformats.org/spreadsheetml/2006/main" count="294" uniqueCount="184">
  <si>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</si>
  <si>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</si>
  <si>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</si>
  <si>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</si>
  <si>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</si>
  <si>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</si>
  <si>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</si>
  <si>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</si>
  <si>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</si>
  <si>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</si>
  <si>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</si>
  <si>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</si>
  <si>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</si>
  <si>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</si>
  <si>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</si>
  <si>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</si>
  <si>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</si>
  <si>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</si>
  <si>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</si>
  <si>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</si>
  <si>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</si>
  <si>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</si>
  <si>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</si>
  <si>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</si>
  <si>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</si>
  <si>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</si>
  <si>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</si>
  <si>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</si>
  <si>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</si>
  <si>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</si>
  <si>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</si>
  <si>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</si>
  <si>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</si>
  <si>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Металлургов,1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</si>
  <si>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</si>
  <si>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</si>
  <si>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</si>
  <si>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</si>
  <si>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</si>
  <si>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</si>
  <si>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</si>
  <si>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</si>
  <si>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</si>
  <si>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</si>
  <si>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</si>
  <si>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</si>
  <si>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</si>
  <si>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</si>
  <si>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1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</si>
  <si>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</si>
  <si>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</si>
  <si>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</si>
  <si>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</si>
  <si>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</si>
  <si>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</si>
  <si>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</si>
  <si>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уборка придом. территории</t>
  </si>
  <si>
    <t>7. Расходы по содержанию УК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</si>
  <si>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</si>
  <si>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</si>
  <si>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</si>
  <si>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</si>
  <si>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Уборка снега и сосулек с крыши</t>
  </si>
  <si>
    <t>Очистка козырьков от снега</t>
  </si>
  <si>
    <t>Очистка и отогрев водосточных труб 10шт</t>
  </si>
  <si>
    <t>Итого:</t>
  </si>
  <si>
    <t>КВ.№161.Замена манжетов на соединении трубопровода МП</t>
  </si>
  <si>
    <t>Кв.№176.Замена участка трубопровода</t>
  </si>
  <si>
    <t>Кв.№46.Замена уголка на трубопроводе</t>
  </si>
  <si>
    <t>Осмотр подвала с целью выявления утечек и их устранения</t>
  </si>
  <si>
    <t>Прочистка и отогрев канализационных труб 15шт</t>
  </si>
  <si>
    <t>Под.№15.Ремонт светильника, замена эл.ламп</t>
  </si>
  <si>
    <t>Под.№2.Проверка освещения подъезда</t>
  </si>
  <si>
    <t>Замена тройника на стояке ГВС (подвал подъезд 7)</t>
  </si>
  <si>
    <t xml:space="preserve">Февраль </t>
  </si>
  <si>
    <t>Прочистка и отогрев водосточных труб</t>
  </si>
  <si>
    <t>Уборка снега с козырьков</t>
  </si>
  <si>
    <t>ИТОГО за февраль</t>
  </si>
  <si>
    <t>Замена лампочек, подъезд №9</t>
  </si>
  <si>
    <t>Ремонт линии освещения в подъезде №1</t>
  </si>
  <si>
    <t>Установка выключателя на первом этаже в подъезде №1</t>
  </si>
  <si>
    <t>Уборка снега и наледи с кровли</t>
  </si>
  <si>
    <t>Отогрев и прочистка водосточных труб</t>
  </si>
  <si>
    <t>Ремонт водосточной трубы , подъезд №10</t>
  </si>
  <si>
    <t>ИТОГО за март</t>
  </si>
  <si>
    <t>Устранение течи на магистральной трубе отопления</t>
  </si>
  <si>
    <t xml:space="preserve">Март </t>
  </si>
  <si>
    <t>Замена лампочек, подъезд №5, замена датчика движения</t>
  </si>
  <si>
    <t>Включение общежомового автомата в ВРУ</t>
  </si>
  <si>
    <t>Замена трансформаторов тока</t>
  </si>
  <si>
    <t>Замена стояка отопления кв.90</t>
  </si>
  <si>
    <t>Замена стояка ХВС,ГВС на кухне кв.86</t>
  </si>
  <si>
    <t>Дезинфекция</t>
  </si>
  <si>
    <t>Отключение подъездного отопления</t>
  </si>
  <si>
    <t>Плановый обход с целью выявления и устранения утечек</t>
  </si>
  <si>
    <t>Отключение отопления</t>
  </si>
  <si>
    <t>Развоздушивание системы ГВС</t>
  </si>
  <si>
    <t>Итого за апрель</t>
  </si>
  <si>
    <t>Квартира № 66 Изготовление и установка хомута</t>
  </si>
  <si>
    <t>Подъезд №13 Срезка арматуры с бордюрного камня</t>
  </si>
  <si>
    <t>Замена стояка канализации</t>
  </si>
  <si>
    <t>Квартира №140 Изготовление и установка хомута</t>
  </si>
  <si>
    <t>Ремонт светильников, замена микросхем и эл.ламп</t>
  </si>
  <si>
    <t>Квартира №104 Перезаделка нулевых проводов</t>
  </si>
  <si>
    <t>Отключение и подключение электороэнергии</t>
  </si>
  <si>
    <t>Дезинфекция подъезда</t>
  </si>
  <si>
    <t>Установка сливных жолобов на подъездных козырьках</t>
  </si>
  <si>
    <t xml:space="preserve">Итого за май </t>
  </si>
  <si>
    <t>Обход подвала и устранение утечек</t>
  </si>
  <si>
    <t>Наклейки курение запрещено</t>
  </si>
  <si>
    <t>Наклейки на доски объявлений</t>
  </si>
  <si>
    <t>Итого за июнь</t>
  </si>
  <si>
    <t>Работы ППР. Замена лампочек и микросхем 13 подъездов</t>
  </si>
  <si>
    <t>Ремонт системы отопления в подвале</t>
  </si>
  <si>
    <t>Установка скамеек и урн к подъездам 5шт. Демонтаж старой скамейки. Автоуслуги 1,5 часа</t>
  </si>
  <si>
    <t>Скос травы на придомовой территории</t>
  </si>
  <si>
    <t>Сборка и замена отопительного прибора Кв№101</t>
  </si>
  <si>
    <t>Изготовление и установка хомута</t>
  </si>
  <si>
    <t>Промывка системы отопления</t>
  </si>
  <si>
    <t>Ремонт канализациооной трубы</t>
  </si>
  <si>
    <t>Итого за июль</t>
  </si>
  <si>
    <t>Подъезд №9 Закрытие окна</t>
  </si>
  <si>
    <t>Ремонт светильников. Замена лампочек и схем. Подъезд№1-4</t>
  </si>
  <si>
    <t>Замена предохранителя Подъезд №4,6,8</t>
  </si>
  <si>
    <t>Установка козырька на балкон Квартира №80</t>
  </si>
  <si>
    <t xml:space="preserve">Автовышка 4 часа </t>
  </si>
  <si>
    <t>Ремонт ГВС в подвале</t>
  </si>
  <si>
    <t>Установка отопительного прибора</t>
  </si>
  <si>
    <t>Покраска контейнерной площадки</t>
  </si>
  <si>
    <t>Чистка канализации в подвале</t>
  </si>
  <si>
    <t>Проверка подъезда. Замена лампочки и схемы</t>
  </si>
  <si>
    <t>Ремонт светильника. Замена лампочек и схем. Подъезд №14</t>
  </si>
  <si>
    <t>Ремонт светильника. Замена лампочек и схем. Подъезд №6,2</t>
  </si>
  <si>
    <t>Итого за август</t>
  </si>
  <si>
    <t>Монтаж подвального освещения Подъезд №5-8,1-4,9-14.</t>
  </si>
  <si>
    <t>Замена стояка ГВС, п/сушителя.</t>
  </si>
  <si>
    <t xml:space="preserve">Август </t>
  </si>
  <si>
    <t>Ремонт отопления и ГВС в подвале</t>
  </si>
  <si>
    <t>Запуск системы отопления</t>
  </si>
  <si>
    <t>Подвал. Замена тройников</t>
  </si>
  <si>
    <t>Кв№61 Подмотка соединений отопительного прибора</t>
  </si>
  <si>
    <t>Итого за сентябрь</t>
  </si>
  <si>
    <t>Развоздушивание системы отопления</t>
  </si>
  <si>
    <t>Кв №126 Зачистка стен. Обработка медным купоросом</t>
  </si>
  <si>
    <t>Замена ламп и микросхем Подъезд №4</t>
  </si>
  <si>
    <t>Замена ламп и микросхем Подъезд №1</t>
  </si>
  <si>
    <t>Замена горелого выключателя на автомат Кв№86</t>
  </si>
  <si>
    <t>Подъезд №4 Замена ламп и микросхем</t>
  </si>
  <si>
    <t>Подъезд №1,7 Замена ламп и микросхем</t>
  </si>
  <si>
    <t>Подвал. Замена трубы системы отопления</t>
  </si>
  <si>
    <t>Квартира №126 Монтаж, демонтаж ДВП</t>
  </si>
  <si>
    <t>Запуск подъездного отопления</t>
  </si>
  <si>
    <t>Прочистка центральной канализации. Подвал.</t>
  </si>
  <si>
    <t>Кв№189 Установка хомута на полотенцесушитель.</t>
  </si>
  <si>
    <t>Прочистка канализационного стояка. Подвал</t>
  </si>
  <si>
    <t>Итого за октябрь</t>
  </si>
  <si>
    <t>Подъезд №13 Замена ламп и микросхем.</t>
  </si>
  <si>
    <t>Подъезд №10 4,5этаж Ремонт светильников. Замена ламп и микросхем.</t>
  </si>
  <si>
    <t>Подъезд №7 4,5 этаж. Замена ламп и микросхем.</t>
  </si>
  <si>
    <t>Ремонт стояков ГВС в подвале</t>
  </si>
  <si>
    <t>Подъезд №15 Прочистка кухонного стояка</t>
  </si>
  <si>
    <t>Квартира №186 Прочистка вентиляции</t>
  </si>
  <si>
    <t>Подъезд №11 Закрытие и остекление оконных рам в подъезде</t>
  </si>
  <si>
    <t>Итого за ноябрь</t>
  </si>
  <si>
    <t>Замена ламп и микросхем</t>
  </si>
  <si>
    <t>Замена ламп и микросхем Подъезд №3</t>
  </si>
  <si>
    <t>Ремонт светильника .Замена ламп и микросхем Подъезд №5</t>
  </si>
  <si>
    <t>Ремонт подъездного отопления</t>
  </si>
  <si>
    <t>Замена канализационного стояка Квартира №68</t>
  </si>
  <si>
    <t>Установка хомута на стояк ГВС подвал</t>
  </si>
  <si>
    <t>Ремонт системы отопления Квартира №138</t>
  </si>
  <si>
    <t>Замена отопительного прибора Квартира №131</t>
  </si>
  <si>
    <t>Перепояли участок трубы стояка отопления Квартира №66</t>
  </si>
  <si>
    <t>Прочистка и отогрев канализационных труб на крыше 8штук</t>
  </si>
  <si>
    <t>Отогрев ХВС в подвале Квартира №124</t>
  </si>
  <si>
    <t>Итого за декабрь</t>
  </si>
  <si>
    <t>Работы согласно ППР. Замена ламп. Подъезды №1-7</t>
  </si>
  <si>
    <t>Подъезд №11  5 этаж. Ремонт светильника. Замена лампочки и схемы</t>
  </si>
  <si>
    <t>Подъезд №14  2 этаж. Ремонт светильника. Замена лампочки и схемы</t>
  </si>
  <si>
    <t>Подъезд №14 .Работы ППР. Ремонт электроустановок. Ремонт этажного щитка. Замена на автомат вводного пакетного переключателя. Ремонт светильника.</t>
  </si>
  <si>
    <t>Подъезд №8 Замена лампочки</t>
  </si>
  <si>
    <t>Замена ламп 6 шт. Подвал</t>
  </si>
  <si>
    <t>Подъезд №11 Ремонт фасадного освещения</t>
  </si>
  <si>
    <t>Разделение системы отопления Квартира №129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</si>
</sst>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0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8" xfId="0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1" xfId="0" applyFont="1" applyFill="1" applyBorder="1"/>
    <xf numFmtId="0" fontId="9" fillId="0" borderId="1" xfId="0" applyFont="1" applyFill="1" applyBorder="1"/>
    <xf numFmtId="0" fontId="8" fillId="0" borderId="7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6" xfId="0" applyFont="1" applyBorder="1"/>
    <xf numFmtId="0" fontId="9" fillId="0" borderId="7" xfId="0" applyFont="1" applyBorder="1"/>
    <xf numFmtId="0" fontId="9" fillId="0" borderId="7" xfId="0" applyFont="1" applyBorder="1" applyAlignment="1">
      <alignment wrapText="1"/>
    </xf>
    <xf numFmtId="0" fontId="9" fillId="0" borderId="5" xfId="0" applyFont="1" applyBorder="1"/>
    <xf numFmtId="0" fontId="9" fillId="0" borderId="8" xfId="0" applyFont="1" applyBorder="1"/>
    <xf numFmtId="0" fontId="9" fillId="0" borderId="8" xfId="0" applyFont="1" applyFill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6"/>
  <sheetViews>
    <sheetView topLeftCell="A31" workbookViewId="0">
      <selection activeCell="B51" sqref="B51:C58"/>
    </sheetView>
  </sheetViews>
  <sheetFormatPr defaultRowHeight="15"/>
  <cols>
    <col min="1" max="1" width="5" customWidth="1"/>
    <col min="2" max="2" width="47.8554687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8" t="s">
        <v>60</v>
      </c>
      <c r="C1" s="78"/>
      <c r="D1" s="78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77" t="s">
        <v>4</v>
      </c>
      <c r="C3" s="77"/>
      <c r="D3" s="77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>
      <c r="A5" s="39"/>
      <c r="B5" s="3" t="s">
        <v>2</v>
      </c>
      <c r="C5" s="39"/>
      <c r="D5" s="40"/>
      <c r="E5" s="6"/>
      <c r="F5" s="1"/>
    </row>
    <row r="6" spans="1:8" ht="30">
      <c r="A6" s="39">
        <v>1</v>
      </c>
      <c r="B6" s="39" t="s">
        <v>66</v>
      </c>
      <c r="C6" s="39">
        <v>305</v>
      </c>
      <c r="D6" s="40"/>
      <c r="E6" s="6"/>
      <c r="F6" s="1"/>
    </row>
    <row r="7" spans="1:8">
      <c r="A7" s="39">
        <v>2</v>
      </c>
      <c r="B7" s="39" t="s">
        <v>67</v>
      </c>
      <c r="C7" s="39">
        <v>468.12</v>
      </c>
      <c r="D7" s="40"/>
      <c r="E7" s="6"/>
      <c r="F7" s="1"/>
    </row>
    <row r="8" spans="1:8">
      <c r="A8" s="39">
        <v>3</v>
      </c>
      <c r="B8" s="39" t="s">
        <v>68</v>
      </c>
      <c r="C8" s="39">
        <v>908.81</v>
      </c>
      <c r="D8" s="39"/>
      <c r="E8" s="6"/>
      <c r="F8" s="1"/>
    </row>
    <row r="9" spans="1:8" ht="30">
      <c r="A9" s="39">
        <v>4</v>
      </c>
      <c r="B9" s="39" t="s">
        <v>69</v>
      </c>
      <c r="C9" s="39">
        <v>600</v>
      </c>
      <c r="D9" s="40"/>
      <c r="E9" s="6"/>
      <c r="F9" s="1"/>
    </row>
    <row r="10" spans="1:8">
      <c r="A10" s="39">
        <v>5</v>
      </c>
      <c r="B10" s="39" t="s">
        <v>70</v>
      </c>
      <c r="C10" s="39">
        <v>1209.5</v>
      </c>
      <c r="D10" s="39"/>
      <c r="E10" s="6"/>
      <c r="F10" s="1"/>
    </row>
    <row r="11" spans="1:8">
      <c r="A11" s="39"/>
      <c r="B11" s="40" t="s">
        <v>65</v>
      </c>
      <c r="C11" s="40">
        <f>SUM(C6:C10)</f>
        <v>3491.43</v>
      </c>
      <c r="D11" s="40">
        <v>3491.43</v>
      </c>
      <c r="E11" s="6"/>
      <c r="F11" s="1"/>
    </row>
    <row r="12" spans="1:8" s="5" customFormat="1">
      <c r="A12" s="39"/>
      <c r="B12" s="40" t="s">
        <v>7</v>
      </c>
      <c r="C12" s="39"/>
      <c r="D12" s="40"/>
      <c r="E12" s="11"/>
      <c r="F12" s="4"/>
    </row>
    <row r="13" spans="1:8" s="5" customFormat="1" ht="16.5" customHeight="1">
      <c r="A13" s="39">
        <v>1</v>
      </c>
      <c r="B13" s="39" t="s">
        <v>73</v>
      </c>
      <c r="C13" s="39">
        <v>1350.92</v>
      </c>
      <c r="D13" s="40"/>
      <c r="E13" s="4"/>
      <c r="F13" s="4"/>
    </row>
    <row r="14" spans="1:8">
      <c r="A14" s="39"/>
      <c r="B14" s="40" t="s">
        <v>65</v>
      </c>
      <c r="C14" s="40">
        <f>SUM(C13)</f>
        <v>1350.92</v>
      </c>
      <c r="D14" s="40">
        <f>D11+C14</f>
        <v>4842.3500000000004</v>
      </c>
      <c r="E14" s="1"/>
      <c r="F14" s="1"/>
    </row>
    <row r="15" spans="1:8">
      <c r="A15" s="39"/>
      <c r="B15" s="40" t="s">
        <v>3</v>
      </c>
      <c r="C15" s="39"/>
      <c r="D15" s="40"/>
      <c r="E15" s="1"/>
      <c r="F15" s="1"/>
    </row>
    <row r="16" spans="1:8" ht="30">
      <c r="A16" s="39">
        <v>1</v>
      </c>
      <c r="B16" s="39" t="s">
        <v>85</v>
      </c>
      <c r="C16" s="39">
        <v>2574.4</v>
      </c>
      <c r="D16" s="40"/>
      <c r="E16" s="1"/>
      <c r="F16" s="1"/>
    </row>
    <row r="17" spans="1:6">
      <c r="A17" s="39"/>
      <c r="B17" s="40" t="s">
        <v>84</v>
      </c>
      <c r="C17" s="40">
        <f>SUM(C16)</f>
        <v>2574.4</v>
      </c>
      <c r="D17" s="40">
        <f>D14+C17</f>
        <v>7416.75</v>
      </c>
      <c r="E17" s="1"/>
      <c r="F17" s="1"/>
    </row>
    <row r="18" spans="1:6">
      <c r="A18" s="39"/>
      <c r="B18" s="40" t="s">
        <v>9</v>
      </c>
      <c r="C18" s="39"/>
      <c r="D18" s="39"/>
      <c r="E18" s="1"/>
      <c r="F18" s="1"/>
    </row>
    <row r="19" spans="1:6" s="5" customFormat="1">
      <c r="A19" s="39">
        <v>1</v>
      </c>
      <c r="B19" s="39" t="s">
        <v>93</v>
      </c>
      <c r="C19" s="39">
        <v>300</v>
      </c>
      <c r="D19" s="40"/>
      <c r="E19" s="4"/>
      <c r="F19" s="4"/>
    </row>
    <row r="20" spans="1:6" s="5" customFormat="1" ht="30">
      <c r="A20" s="39">
        <v>2</v>
      </c>
      <c r="B20" s="39" t="s">
        <v>94</v>
      </c>
      <c r="C20" s="39">
        <v>142.75</v>
      </c>
      <c r="D20" s="40"/>
      <c r="E20" s="4"/>
      <c r="F20" s="4"/>
    </row>
    <row r="21" spans="1:6">
      <c r="A21" s="39">
        <v>3</v>
      </c>
      <c r="B21" s="39" t="s">
        <v>95</v>
      </c>
      <c r="C21" s="39">
        <v>600</v>
      </c>
      <c r="D21" s="40"/>
      <c r="E21" s="1"/>
      <c r="F21" s="1"/>
    </row>
    <row r="22" spans="1:6">
      <c r="A22" s="39">
        <v>4</v>
      </c>
      <c r="B22" s="39" t="s">
        <v>96</v>
      </c>
      <c r="C22" s="39">
        <v>150</v>
      </c>
      <c r="D22" s="40"/>
      <c r="E22" s="1"/>
      <c r="F22" s="1"/>
    </row>
    <row r="23" spans="1:6">
      <c r="A23" s="39"/>
      <c r="B23" s="40" t="s">
        <v>97</v>
      </c>
      <c r="C23" s="40">
        <v>1192.75</v>
      </c>
      <c r="D23" s="40">
        <v>8609.5</v>
      </c>
      <c r="E23" s="1"/>
      <c r="F23" s="1"/>
    </row>
    <row r="24" spans="1:6">
      <c r="A24" s="39"/>
      <c r="B24" s="40" t="s">
        <v>10</v>
      </c>
      <c r="C24" s="39"/>
      <c r="D24" s="40"/>
      <c r="E24" s="1"/>
      <c r="F24" s="1"/>
    </row>
    <row r="25" spans="1:6">
      <c r="A25" s="39">
        <v>1</v>
      </c>
      <c r="B25" s="46" t="s">
        <v>108</v>
      </c>
      <c r="C25" s="45">
        <v>3706.23</v>
      </c>
      <c r="D25" s="40"/>
      <c r="E25" s="1"/>
      <c r="F25" s="1"/>
    </row>
    <row r="26" spans="1:6">
      <c r="A26" s="39"/>
      <c r="B26" s="48" t="s">
        <v>107</v>
      </c>
      <c r="C26" s="47">
        <v>3706.23</v>
      </c>
      <c r="D26" s="40">
        <v>12315.73</v>
      </c>
      <c r="E26" s="1"/>
      <c r="F26" s="1"/>
    </row>
    <row r="27" spans="1:6">
      <c r="A27" s="39"/>
      <c r="B27" s="40" t="s">
        <v>12</v>
      </c>
      <c r="C27" s="39"/>
      <c r="D27" s="39"/>
      <c r="E27" s="1"/>
      <c r="F27" s="1"/>
    </row>
    <row r="28" spans="1:6" s="5" customFormat="1">
      <c r="A28" s="39">
        <v>1</v>
      </c>
      <c r="B28" s="39" t="s">
        <v>116</v>
      </c>
      <c r="C28" s="39">
        <v>1580</v>
      </c>
      <c r="D28" s="40"/>
      <c r="E28" s="4"/>
      <c r="F28" s="4"/>
    </row>
    <row r="29" spans="1:6" s="5" customFormat="1">
      <c r="A29" s="39">
        <v>2</v>
      </c>
      <c r="B29" s="39" t="s">
        <v>117</v>
      </c>
      <c r="C29" s="39">
        <v>399.2</v>
      </c>
      <c r="D29" s="40"/>
      <c r="E29" s="4"/>
      <c r="F29" s="4"/>
    </row>
    <row r="30" spans="1:6">
      <c r="A30" s="39">
        <v>3</v>
      </c>
      <c r="B30" s="39" t="s">
        <v>118</v>
      </c>
      <c r="C30" s="39">
        <v>900</v>
      </c>
      <c r="D30" s="40"/>
      <c r="E30" s="1"/>
      <c r="F30" s="1"/>
    </row>
    <row r="31" spans="1:6">
      <c r="A31" s="39">
        <v>4</v>
      </c>
      <c r="B31" s="39" t="s">
        <v>119</v>
      </c>
      <c r="C31" s="39">
        <v>378</v>
      </c>
      <c r="D31" s="39"/>
      <c r="E31" s="1"/>
      <c r="F31" s="1"/>
    </row>
    <row r="32" spans="1:6">
      <c r="A32" s="39"/>
      <c r="B32" s="40" t="s">
        <v>120</v>
      </c>
      <c r="C32" s="40">
        <f>SUM(C28:C31)</f>
        <v>3257.2</v>
      </c>
      <c r="D32" s="40">
        <v>15572.93</v>
      </c>
      <c r="E32" s="1"/>
      <c r="F32" s="1"/>
    </row>
    <row r="33" spans="1:6">
      <c r="A33" s="39"/>
      <c r="B33" s="40" t="s">
        <v>13</v>
      </c>
      <c r="C33" s="39"/>
      <c r="D33" s="39"/>
      <c r="E33" s="1"/>
      <c r="F33" s="1"/>
    </row>
    <row r="34" spans="1:6">
      <c r="A34" s="39">
        <v>1</v>
      </c>
      <c r="B34" s="39" t="s">
        <v>129</v>
      </c>
      <c r="C34" s="39">
        <v>2700</v>
      </c>
      <c r="D34" s="40">
        <v>18272.93</v>
      </c>
      <c r="E34" s="1"/>
      <c r="F34" s="1"/>
    </row>
    <row r="35" spans="1:6">
      <c r="A35" s="39"/>
      <c r="B35" s="40" t="s">
        <v>14</v>
      </c>
      <c r="C35" s="39"/>
      <c r="D35" s="40"/>
      <c r="E35" s="1"/>
      <c r="F35" s="1"/>
    </row>
    <row r="36" spans="1:6">
      <c r="A36" s="39">
        <v>1</v>
      </c>
      <c r="B36" s="39" t="s">
        <v>138</v>
      </c>
      <c r="C36" s="39">
        <v>900</v>
      </c>
      <c r="D36" s="40"/>
      <c r="E36" s="1"/>
      <c r="F36" s="1"/>
    </row>
    <row r="37" spans="1:6">
      <c r="A37" s="39">
        <v>2</v>
      </c>
      <c r="B37" s="39" t="s">
        <v>139</v>
      </c>
      <c r="C37" s="39">
        <v>2554.6</v>
      </c>
      <c r="D37" s="40"/>
      <c r="E37" s="1"/>
      <c r="F37" s="1"/>
    </row>
    <row r="38" spans="1:6" ht="30">
      <c r="A38" s="39">
        <v>3</v>
      </c>
      <c r="B38" s="39" t="s">
        <v>140</v>
      </c>
      <c r="C38" s="39">
        <v>300</v>
      </c>
      <c r="D38" s="40"/>
      <c r="E38" s="1"/>
      <c r="F38" s="1"/>
    </row>
    <row r="39" spans="1:6">
      <c r="A39" s="39">
        <v>4</v>
      </c>
      <c r="B39" s="39" t="s">
        <v>142</v>
      </c>
      <c r="C39" s="39">
        <v>300</v>
      </c>
      <c r="D39" s="40"/>
      <c r="E39" s="1"/>
      <c r="F39" s="1"/>
    </row>
    <row r="40" spans="1:6">
      <c r="A40" s="39"/>
      <c r="B40" s="40" t="s">
        <v>141</v>
      </c>
      <c r="C40" s="40">
        <f>SUM(C36:C39)</f>
        <v>4054.6</v>
      </c>
      <c r="D40" s="40">
        <v>22327.53</v>
      </c>
      <c r="E40" s="1"/>
      <c r="F40" s="1"/>
    </row>
    <row r="41" spans="1:6">
      <c r="A41" s="39"/>
      <c r="B41" s="40" t="s">
        <v>15</v>
      </c>
      <c r="C41" s="39"/>
      <c r="D41" s="40"/>
      <c r="E41" s="1"/>
      <c r="F41" s="1"/>
    </row>
    <row r="42" spans="1:6" ht="30">
      <c r="A42" s="39">
        <v>1</v>
      </c>
      <c r="B42" s="39" t="s">
        <v>69</v>
      </c>
      <c r="C42" s="39">
        <v>300</v>
      </c>
      <c r="D42" s="40"/>
      <c r="E42" s="1"/>
      <c r="F42" s="1"/>
    </row>
    <row r="43" spans="1:6">
      <c r="A43" s="39">
        <v>2</v>
      </c>
      <c r="B43" s="39" t="s">
        <v>151</v>
      </c>
      <c r="C43" s="39">
        <v>600</v>
      </c>
      <c r="D43" s="40"/>
      <c r="E43" s="1"/>
      <c r="F43" s="1"/>
    </row>
    <row r="44" spans="1:6">
      <c r="A44" s="39">
        <v>3</v>
      </c>
      <c r="B44" s="39" t="s">
        <v>152</v>
      </c>
      <c r="C44" s="39">
        <v>300</v>
      </c>
      <c r="D44" s="40"/>
      <c r="E44" s="1"/>
      <c r="F44" s="1"/>
    </row>
    <row r="45" spans="1:6" ht="30">
      <c r="A45" s="39">
        <v>4</v>
      </c>
      <c r="B45" s="39" t="s">
        <v>153</v>
      </c>
      <c r="C45" s="39">
        <v>715</v>
      </c>
      <c r="D45" s="40"/>
      <c r="E45" s="1"/>
      <c r="F45" s="1"/>
    </row>
    <row r="46" spans="1:6">
      <c r="A46" s="39">
        <v>4</v>
      </c>
      <c r="B46" s="39" t="s">
        <v>154</v>
      </c>
      <c r="C46" s="39">
        <v>300</v>
      </c>
      <c r="D46" s="40"/>
      <c r="E46" s="1"/>
      <c r="F46" s="1"/>
    </row>
    <row r="47" spans="1:6">
      <c r="A47" s="39"/>
      <c r="B47" s="40" t="s">
        <v>155</v>
      </c>
      <c r="C47" s="40">
        <f>SUM(C42:C46)</f>
        <v>2215</v>
      </c>
      <c r="D47" s="40">
        <f>C47+D40</f>
        <v>24542.53</v>
      </c>
      <c r="E47" s="1"/>
      <c r="F47" s="1"/>
    </row>
    <row r="48" spans="1:6">
      <c r="A48" s="39"/>
      <c r="B48" s="40" t="s">
        <v>16</v>
      </c>
      <c r="C48" s="39"/>
      <c r="D48" s="40"/>
      <c r="E48" s="1"/>
      <c r="F48" s="1"/>
    </row>
    <row r="49" spans="1:6">
      <c r="A49" s="39">
        <v>1</v>
      </c>
      <c r="B49" s="39" t="s">
        <v>160</v>
      </c>
      <c r="C49" s="39">
        <v>300</v>
      </c>
      <c r="D49" s="40">
        <f>C49+D47</f>
        <v>24842.53</v>
      </c>
      <c r="E49" s="1"/>
      <c r="F49" s="1"/>
    </row>
    <row r="50" spans="1:6">
      <c r="A50" s="39"/>
      <c r="B50" s="40" t="s">
        <v>17</v>
      </c>
      <c r="C50" s="39"/>
      <c r="D50" s="40"/>
      <c r="E50" s="1"/>
      <c r="F50" s="1"/>
    </row>
    <row r="51" spans="1:6">
      <c r="A51" s="39">
        <v>1</v>
      </c>
      <c r="B51" s="39" t="s">
        <v>167</v>
      </c>
      <c r="C51" s="39">
        <v>2004</v>
      </c>
      <c r="D51" s="40"/>
      <c r="E51" s="1"/>
      <c r="F51" s="1"/>
    </row>
    <row r="52" spans="1:6">
      <c r="A52" s="39">
        <v>2</v>
      </c>
      <c r="B52" s="39" t="s">
        <v>168</v>
      </c>
      <c r="C52" s="39">
        <v>3235</v>
      </c>
      <c r="D52" s="40"/>
      <c r="E52" s="1"/>
      <c r="F52" s="1"/>
    </row>
    <row r="53" spans="1:6">
      <c r="A53" s="39">
        <v>3</v>
      </c>
      <c r="B53" s="39" t="s">
        <v>169</v>
      </c>
      <c r="C53" s="39">
        <v>164</v>
      </c>
      <c r="D53" s="40"/>
      <c r="E53" s="1"/>
      <c r="F53" s="1"/>
    </row>
    <row r="54" spans="1:6">
      <c r="A54" s="39">
        <v>4</v>
      </c>
      <c r="B54" s="39" t="s">
        <v>170</v>
      </c>
      <c r="C54" s="39">
        <v>1634</v>
      </c>
      <c r="D54" s="40"/>
      <c r="E54" s="1"/>
      <c r="F54" s="1"/>
    </row>
    <row r="55" spans="1:6">
      <c r="A55" s="39">
        <v>5</v>
      </c>
      <c r="B55" s="39" t="s">
        <v>171</v>
      </c>
      <c r="C55" s="39">
        <v>2700</v>
      </c>
      <c r="D55" s="40"/>
      <c r="E55" s="1"/>
      <c r="F55" s="1"/>
    </row>
    <row r="56" spans="1:6" ht="30">
      <c r="A56" s="39">
        <v>6</v>
      </c>
      <c r="B56" s="39" t="s">
        <v>172</v>
      </c>
      <c r="C56" s="39">
        <v>980</v>
      </c>
      <c r="D56" s="40"/>
      <c r="E56" s="1"/>
      <c r="F56" s="1"/>
    </row>
    <row r="57" spans="1:6" ht="30">
      <c r="A57" s="39">
        <v>7</v>
      </c>
      <c r="B57" s="39" t="s">
        <v>173</v>
      </c>
      <c r="C57" s="39">
        <v>1248</v>
      </c>
      <c r="D57" s="40"/>
      <c r="E57" s="1"/>
      <c r="F57" s="1"/>
    </row>
    <row r="58" spans="1:6">
      <c r="A58" s="39">
        <v>8</v>
      </c>
      <c r="B58" s="39" t="s">
        <v>174</v>
      </c>
      <c r="C58" s="39">
        <v>600</v>
      </c>
      <c r="D58" s="40"/>
      <c r="E58" s="1"/>
      <c r="F58" s="1"/>
    </row>
    <row r="59" spans="1:6">
      <c r="A59" s="39"/>
      <c r="B59" s="40" t="s">
        <v>175</v>
      </c>
      <c r="C59" s="40">
        <f>SUM(C51:C58)</f>
        <v>12565</v>
      </c>
      <c r="D59" s="40">
        <f>C59+D49</f>
        <v>37407.53</v>
      </c>
      <c r="E59" s="1"/>
      <c r="F59" s="1"/>
    </row>
    <row r="60" spans="1:6">
      <c r="A60" s="39"/>
      <c r="B60" s="39"/>
      <c r="C60" s="39"/>
      <c r="D60" s="40"/>
      <c r="E60" s="1"/>
      <c r="F60" s="1"/>
    </row>
    <row r="61" spans="1:6">
      <c r="A61" s="39"/>
      <c r="B61" s="39"/>
      <c r="C61" s="39"/>
      <c r="D61" s="40"/>
      <c r="E61" s="1"/>
      <c r="F61" s="1"/>
    </row>
    <row r="62" spans="1:6">
      <c r="A62" s="39"/>
      <c r="B62" s="39"/>
      <c r="C62" s="39"/>
      <c r="D62" s="40"/>
      <c r="E62" s="1"/>
      <c r="F62" s="1"/>
    </row>
    <row r="63" spans="1:6">
      <c r="A63" s="39"/>
      <c r="B63" s="40"/>
      <c r="C63" s="39"/>
      <c r="D63" s="40"/>
      <c r="E63" s="1"/>
      <c r="F63" s="1"/>
    </row>
    <row r="64" spans="1:6">
      <c r="A64" s="39"/>
      <c r="B64" s="39"/>
      <c r="C64" s="39"/>
      <c r="D64" s="40"/>
      <c r="E64" s="1"/>
      <c r="F64" s="1"/>
    </row>
    <row r="65" spans="1:6">
      <c r="A65" s="39"/>
      <c r="B65" s="39"/>
      <c r="C65" s="39"/>
      <c r="D65" s="42"/>
      <c r="E65" s="1"/>
      <c r="F65" s="1"/>
    </row>
    <row r="66" spans="1:6">
      <c r="A66" s="43"/>
      <c r="B66" s="43"/>
      <c r="C66" s="43"/>
      <c r="D66" s="4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topLeftCell="A13" workbookViewId="0">
      <selection activeCell="D40" sqref="D40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8" t="s">
        <v>60</v>
      </c>
      <c r="C1" s="78"/>
      <c r="D1" s="78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77" t="s">
        <v>8</v>
      </c>
      <c r="C3" s="77"/>
      <c r="D3" s="77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>
      <c r="A6" s="44">
        <v>1</v>
      </c>
      <c r="B6" s="39" t="s">
        <v>62</v>
      </c>
      <c r="C6" s="44">
        <v>856.5</v>
      </c>
      <c r="D6" s="44"/>
      <c r="E6" s="1"/>
      <c r="F6" s="1"/>
      <c r="G6" s="1"/>
      <c r="H6" s="1"/>
    </row>
    <row r="7" spans="1:8" s="1" customFormat="1">
      <c r="A7" s="39">
        <v>2</v>
      </c>
      <c r="B7" s="39" t="s">
        <v>63</v>
      </c>
      <c r="C7" s="39">
        <v>1713</v>
      </c>
      <c r="D7" s="39"/>
    </row>
    <row r="8" spans="1:8" s="4" customFormat="1">
      <c r="A8" s="39">
        <v>3</v>
      </c>
      <c r="B8" s="39" t="s">
        <v>64</v>
      </c>
      <c r="C8" s="39">
        <v>1232</v>
      </c>
      <c r="D8" s="40"/>
      <c r="F8" s="30"/>
    </row>
    <row r="9" spans="1:8" s="4" customFormat="1">
      <c r="A9" s="39"/>
      <c r="B9" s="40" t="s">
        <v>65</v>
      </c>
      <c r="C9" s="40">
        <f>SUM(C6:C8)</f>
        <v>3801.5</v>
      </c>
      <c r="D9" s="40">
        <v>3801.5</v>
      </c>
    </row>
    <row r="10" spans="1:8" s="1" customFormat="1">
      <c r="A10" s="39"/>
      <c r="B10" s="40" t="s">
        <v>74</v>
      </c>
      <c r="C10" s="39"/>
      <c r="D10" s="39"/>
    </row>
    <row r="11" spans="1:8" s="1" customFormat="1">
      <c r="A11" s="39">
        <v>1</v>
      </c>
      <c r="B11" s="39" t="s">
        <v>75</v>
      </c>
      <c r="C11" s="39">
        <v>2329</v>
      </c>
      <c r="D11" s="40"/>
    </row>
    <row r="12" spans="1:8" s="1" customFormat="1">
      <c r="A12" s="39">
        <v>2</v>
      </c>
      <c r="B12" s="39" t="s">
        <v>76</v>
      </c>
      <c r="C12" s="39">
        <v>3283.25</v>
      </c>
      <c r="D12" s="39"/>
    </row>
    <row r="13" spans="1:8" s="4" customFormat="1">
      <c r="A13" s="39"/>
      <c r="B13" s="40" t="s">
        <v>77</v>
      </c>
      <c r="C13" s="40">
        <f>SUM(C11:C12)</f>
        <v>5612.25</v>
      </c>
      <c r="D13" s="40">
        <f>D9+C13</f>
        <v>9413.75</v>
      </c>
    </row>
    <row r="14" spans="1:8" s="4" customFormat="1">
      <c r="A14" s="39"/>
      <c r="B14" s="40" t="s">
        <v>3</v>
      </c>
      <c r="C14" s="39"/>
      <c r="D14" s="40"/>
    </row>
    <row r="15" spans="1:8" s="1" customFormat="1">
      <c r="A15" s="39">
        <v>1</v>
      </c>
      <c r="B15" s="39" t="s">
        <v>81</v>
      </c>
      <c r="C15" s="39">
        <v>15274.25</v>
      </c>
      <c r="D15" s="40"/>
    </row>
    <row r="16" spans="1:8" s="1" customFormat="1">
      <c r="A16" s="39">
        <v>2</v>
      </c>
      <c r="B16" s="39" t="s">
        <v>82</v>
      </c>
      <c r="C16" s="39">
        <v>921.6</v>
      </c>
      <c r="D16" s="40"/>
    </row>
    <row r="17" spans="1:4" s="1" customFormat="1">
      <c r="A17" s="39">
        <v>3</v>
      </c>
      <c r="B17" s="39" t="s">
        <v>83</v>
      </c>
      <c r="C17" s="39">
        <v>3883.82</v>
      </c>
      <c r="D17" s="40"/>
    </row>
    <row r="18" spans="1:4" s="1" customFormat="1">
      <c r="A18" s="39"/>
      <c r="B18" s="40" t="s">
        <v>84</v>
      </c>
      <c r="C18" s="40">
        <f>SUM(C15:C17)</f>
        <v>20079.670000000002</v>
      </c>
      <c r="D18" s="40">
        <f>D13+C18</f>
        <v>29493.420000000002</v>
      </c>
    </row>
    <row r="19" spans="1:4" s="1" customFormat="1">
      <c r="A19" s="39"/>
      <c r="B19" s="40" t="s">
        <v>9</v>
      </c>
      <c r="C19" s="39"/>
      <c r="D19" s="40"/>
    </row>
    <row r="20" spans="1:4" s="4" customFormat="1">
      <c r="A20" s="39">
        <v>1</v>
      </c>
      <c r="B20" s="39" t="s">
        <v>98</v>
      </c>
      <c r="C20" s="39">
        <v>321.29000000000002</v>
      </c>
      <c r="D20" s="40"/>
    </row>
    <row r="21" spans="1:4" s="1" customFormat="1" ht="30">
      <c r="A21" s="39">
        <v>2</v>
      </c>
      <c r="B21" s="39" t="s">
        <v>99</v>
      </c>
      <c r="C21" s="39">
        <v>608.36</v>
      </c>
      <c r="D21" s="40"/>
    </row>
    <row r="22" spans="1:4" s="1" customFormat="1">
      <c r="A22" s="39">
        <v>3</v>
      </c>
      <c r="B22" s="39" t="s">
        <v>100</v>
      </c>
      <c r="C22" s="39">
        <v>2925.57</v>
      </c>
      <c r="D22" s="40"/>
    </row>
    <row r="23" spans="1:4" s="1" customFormat="1">
      <c r="A23" s="39">
        <v>4</v>
      </c>
      <c r="B23" s="39" t="s">
        <v>101</v>
      </c>
      <c r="C23" s="39">
        <v>323.19</v>
      </c>
      <c r="D23" s="40"/>
    </row>
    <row r="24" spans="1:4" s="1" customFormat="1">
      <c r="A24" s="39"/>
      <c r="B24" s="40" t="s">
        <v>97</v>
      </c>
      <c r="C24" s="40">
        <v>4178.41</v>
      </c>
      <c r="D24" s="40">
        <v>33671.83</v>
      </c>
    </row>
    <row r="25" spans="1:4" s="1" customFormat="1">
      <c r="A25" s="39"/>
      <c r="B25" s="40" t="s">
        <v>10</v>
      </c>
      <c r="C25" s="39"/>
      <c r="D25" s="40"/>
    </row>
    <row r="26" spans="1:4" s="1" customFormat="1" ht="30">
      <c r="A26" s="39">
        <v>1</v>
      </c>
      <c r="B26" s="39" t="s">
        <v>106</v>
      </c>
      <c r="C26" s="39">
        <v>900</v>
      </c>
      <c r="D26" s="40"/>
    </row>
    <row r="27" spans="1:4" s="1" customFormat="1" ht="15.75" customHeight="1">
      <c r="A27" s="39"/>
      <c r="B27" s="40" t="s">
        <v>107</v>
      </c>
      <c r="C27" s="40">
        <v>900</v>
      </c>
      <c r="D27" s="40">
        <v>34571.83</v>
      </c>
    </row>
    <row r="28" spans="1:4" s="1" customFormat="1">
      <c r="A28" s="39"/>
      <c r="B28" s="40" t="s">
        <v>11</v>
      </c>
      <c r="C28" s="39"/>
      <c r="D28" s="40"/>
    </row>
    <row r="29" spans="1:4" s="1" customFormat="1">
      <c r="A29" s="39">
        <v>1</v>
      </c>
      <c r="B29" s="39" t="s">
        <v>109</v>
      </c>
      <c r="C29" s="39">
        <v>490</v>
      </c>
      <c r="D29" s="40"/>
    </row>
    <row r="30" spans="1:4">
      <c r="A30" s="45">
        <v>2</v>
      </c>
      <c r="B30" s="46" t="s">
        <v>110</v>
      </c>
      <c r="C30" s="45">
        <v>448</v>
      </c>
      <c r="D30" s="47"/>
    </row>
    <row r="31" spans="1:4">
      <c r="A31" s="45"/>
      <c r="B31" s="48" t="s">
        <v>111</v>
      </c>
      <c r="C31" s="47">
        <f>SUM(C29:C30)</f>
        <v>938</v>
      </c>
      <c r="D31" s="47">
        <v>35509.83</v>
      </c>
    </row>
    <row r="32" spans="1:4">
      <c r="A32" s="45"/>
      <c r="B32" s="48" t="s">
        <v>12</v>
      </c>
      <c r="C32" s="45"/>
      <c r="D32" s="47"/>
    </row>
    <row r="33" spans="1:4">
      <c r="A33" s="45">
        <v>1</v>
      </c>
      <c r="B33" s="46" t="s">
        <v>121</v>
      </c>
      <c r="C33" s="47">
        <v>311.73</v>
      </c>
      <c r="D33" s="47">
        <v>35821.56</v>
      </c>
    </row>
    <row r="34" spans="1:4">
      <c r="A34" s="45"/>
      <c r="B34" s="48" t="s">
        <v>14</v>
      </c>
      <c r="C34" s="45"/>
      <c r="D34" s="47"/>
    </row>
    <row r="35" spans="1:4" ht="30">
      <c r="A35" s="45">
        <v>1</v>
      </c>
      <c r="B35" s="46" t="s">
        <v>143</v>
      </c>
      <c r="C35" s="47">
        <v>1536</v>
      </c>
      <c r="D35" s="47">
        <v>37357.56</v>
      </c>
    </row>
    <row r="36" spans="1:4">
      <c r="A36" s="45"/>
      <c r="B36" s="76" t="s">
        <v>16</v>
      </c>
      <c r="C36" s="45"/>
      <c r="D36" s="47"/>
    </row>
    <row r="37" spans="1:4">
      <c r="A37" s="45">
        <v>1</v>
      </c>
      <c r="B37" s="46" t="s">
        <v>161</v>
      </c>
      <c r="C37" s="45">
        <v>600</v>
      </c>
      <c r="D37" s="47"/>
    </row>
    <row r="38" spans="1:4" ht="30">
      <c r="A38" s="45">
        <v>2</v>
      </c>
      <c r="B38" s="46" t="s">
        <v>162</v>
      </c>
      <c r="C38" s="45">
        <v>800</v>
      </c>
      <c r="D38" s="47"/>
    </row>
    <row r="39" spans="1:4">
      <c r="A39" s="45"/>
      <c r="B39" s="48" t="s">
        <v>163</v>
      </c>
      <c r="C39" s="47">
        <f>SUM(C37:C38)</f>
        <v>1400</v>
      </c>
      <c r="D39" s="47">
        <f>C39+D35</f>
        <v>38757.56</v>
      </c>
    </row>
    <row r="40" spans="1:4">
      <c r="A40" s="45"/>
      <c r="B40" s="46"/>
      <c r="C40" s="45"/>
      <c r="D40" s="47"/>
    </row>
    <row r="41" spans="1:4">
      <c r="A41" s="45"/>
      <c r="B41" s="46"/>
      <c r="C41" s="45"/>
      <c r="D41" s="47"/>
    </row>
    <row r="42" spans="1:4">
      <c r="A42" s="45"/>
      <c r="B42" s="46"/>
      <c r="C42" s="45"/>
      <c r="D42" s="47"/>
    </row>
    <row r="43" spans="1:4">
      <c r="A43" s="45"/>
      <c r="B43" s="46"/>
      <c r="C43" s="45"/>
      <c r="D43" s="47"/>
    </row>
    <row r="44" spans="1:4">
      <c r="A44" s="45"/>
      <c r="B44" s="46"/>
      <c r="C44" s="45"/>
      <c r="D44" s="47"/>
    </row>
    <row r="45" spans="1:4">
      <c r="A45" s="45"/>
      <c r="B45" s="46"/>
      <c r="C45" s="45"/>
      <c r="D45" s="47"/>
    </row>
    <row r="46" spans="1:4">
      <c r="A46" s="45"/>
      <c r="B46" s="46"/>
      <c r="C46" s="45"/>
      <c r="D46" s="47"/>
    </row>
    <row r="47" spans="1:4">
      <c r="A47" s="45"/>
      <c r="B47" s="46"/>
      <c r="C47" s="45"/>
      <c r="D47" s="45"/>
    </row>
    <row r="48" spans="1:4">
      <c r="A48" s="14"/>
      <c r="B48" s="21"/>
      <c r="C48" s="13"/>
      <c r="D48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5"/>
  <sheetViews>
    <sheetView topLeftCell="A43" workbookViewId="0">
      <selection activeCell="B54" sqref="B54:C60"/>
    </sheetView>
  </sheetViews>
  <sheetFormatPr defaultRowHeight="15"/>
  <cols>
    <col min="1" max="1" width="4.28515625" customWidth="1"/>
    <col min="2" max="2" width="46" customWidth="1"/>
    <col min="4" max="4" width="10.140625" customWidth="1"/>
  </cols>
  <sheetData>
    <row r="1" spans="1:4" ht="15.75">
      <c r="A1" s="1"/>
      <c r="B1" s="78" t="s">
        <v>60</v>
      </c>
      <c r="C1" s="78"/>
      <c r="D1" s="78"/>
    </row>
    <row r="2" spans="1:4" ht="15.75">
      <c r="A2" s="1"/>
      <c r="B2" s="2" t="s">
        <v>33</v>
      </c>
      <c r="C2" s="1"/>
      <c r="D2" s="1"/>
    </row>
    <row r="3" spans="1:4">
      <c r="A3" s="1"/>
      <c r="B3" s="77" t="s">
        <v>32</v>
      </c>
      <c r="C3" s="77"/>
      <c r="D3" s="77"/>
    </row>
    <row r="4" spans="1:4" ht="26.25">
      <c r="A4" s="10"/>
      <c r="B4" s="9" t="s">
        <v>0</v>
      </c>
      <c r="C4" s="8" t="s">
        <v>1</v>
      </c>
      <c r="D4" s="9" t="s">
        <v>28</v>
      </c>
    </row>
    <row r="5" spans="1:4">
      <c r="A5" s="39"/>
      <c r="B5" s="40" t="s">
        <v>2</v>
      </c>
      <c r="C5" s="39"/>
      <c r="D5" s="40"/>
    </row>
    <row r="6" spans="1:4">
      <c r="A6" s="39">
        <v>1</v>
      </c>
      <c r="B6" s="39" t="s">
        <v>71</v>
      </c>
      <c r="C6" s="39">
        <v>457.01</v>
      </c>
      <c r="D6" s="40"/>
    </row>
    <row r="7" spans="1:4">
      <c r="A7" s="39">
        <v>2</v>
      </c>
      <c r="B7" s="39" t="s">
        <v>72</v>
      </c>
      <c r="C7" s="39">
        <v>142.75</v>
      </c>
      <c r="D7" s="40"/>
    </row>
    <row r="8" spans="1:4">
      <c r="A8" s="45"/>
      <c r="B8" s="40" t="s">
        <v>65</v>
      </c>
      <c r="C8" s="47">
        <f>SUM(C6:C7)</f>
        <v>599.76</v>
      </c>
      <c r="D8" s="47">
        <v>599.76</v>
      </c>
    </row>
    <row r="9" spans="1:4">
      <c r="A9" s="45"/>
      <c r="B9" s="48" t="s">
        <v>7</v>
      </c>
      <c r="C9" s="45"/>
      <c r="D9" s="45"/>
    </row>
    <row r="10" spans="1:4">
      <c r="A10" s="45">
        <v>1</v>
      </c>
      <c r="B10" s="39" t="s">
        <v>78</v>
      </c>
      <c r="C10" s="39">
        <v>157.13200000000001</v>
      </c>
      <c r="D10" s="47"/>
    </row>
    <row r="11" spans="1:4" ht="30">
      <c r="A11" s="45">
        <v>2</v>
      </c>
      <c r="B11" s="39" t="s">
        <v>80</v>
      </c>
      <c r="C11" s="39">
        <v>499.37</v>
      </c>
      <c r="D11" s="47"/>
    </row>
    <row r="12" spans="1:4">
      <c r="A12" s="45">
        <v>3</v>
      </c>
      <c r="B12" s="39" t="s">
        <v>79</v>
      </c>
      <c r="C12" s="45">
        <v>1834.62</v>
      </c>
      <c r="D12" s="47"/>
    </row>
    <row r="13" spans="1:4">
      <c r="A13" s="45"/>
      <c r="B13" s="40" t="s">
        <v>77</v>
      </c>
      <c r="C13" s="47">
        <f>SUM(C10:C12)</f>
        <v>2491.1219999999998</v>
      </c>
      <c r="D13" s="47">
        <f>C13+D8</f>
        <v>3090.8819999999996</v>
      </c>
    </row>
    <row r="14" spans="1:4">
      <c r="A14" s="45"/>
      <c r="B14" s="40" t="s">
        <v>86</v>
      </c>
      <c r="C14" s="45"/>
      <c r="D14" s="45"/>
    </row>
    <row r="15" spans="1:4" ht="30">
      <c r="A15" s="45">
        <v>1</v>
      </c>
      <c r="B15" s="39" t="s">
        <v>87</v>
      </c>
      <c r="C15" s="45">
        <v>1199.77</v>
      </c>
      <c r="D15" s="45"/>
    </row>
    <row r="16" spans="1:4">
      <c r="A16" s="45">
        <v>2</v>
      </c>
      <c r="B16" s="39" t="s">
        <v>88</v>
      </c>
      <c r="C16" s="45">
        <v>285.5</v>
      </c>
      <c r="D16" s="47"/>
    </row>
    <row r="17" spans="1:4">
      <c r="A17" s="45"/>
      <c r="B17" s="40" t="s">
        <v>84</v>
      </c>
      <c r="C17" s="40">
        <f>SUM(C15:C16)</f>
        <v>1485.27</v>
      </c>
      <c r="D17" s="47">
        <f>C17+D13</f>
        <v>4576.152</v>
      </c>
    </row>
    <row r="18" spans="1:4">
      <c r="A18" s="45"/>
      <c r="B18" s="48" t="s">
        <v>9</v>
      </c>
      <c r="C18" s="45"/>
      <c r="D18" s="47"/>
    </row>
    <row r="19" spans="1:4" ht="30">
      <c r="A19" s="45">
        <v>1</v>
      </c>
      <c r="B19" s="46" t="s">
        <v>102</v>
      </c>
      <c r="C19" s="45">
        <v>1871.89</v>
      </c>
      <c r="D19" s="47"/>
    </row>
    <row r="20" spans="1:4">
      <c r="A20" s="45">
        <v>2</v>
      </c>
      <c r="B20" s="39" t="s">
        <v>103</v>
      </c>
      <c r="C20" s="45">
        <v>597.83000000000004</v>
      </c>
      <c r="D20" s="47"/>
    </row>
    <row r="21" spans="1:4">
      <c r="A21" s="45">
        <v>3</v>
      </c>
      <c r="B21" s="39" t="s">
        <v>104</v>
      </c>
      <c r="C21" s="45">
        <v>875.64</v>
      </c>
      <c r="D21" s="47"/>
    </row>
    <row r="22" spans="1:4">
      <c r="A22" s="45"/>
      <c r="B22" s="40" t="s">
        <v>97</v>
      </c>
      <c r="C22" s="47">
        <v>3345.36</v>
      </c>
      <c r="D22" s="47">
        <f>C22+D17</f>
        <v>7921.5120000000006</v>
      </c>
    </row>
    <row r="23" spans="1:4">
      <c r="A23" s="45"/>
      <c r="B23" s="40" t="s">
        <v>11</v>
      </c>
      <c r="C23" s="45"/>
      <c r="D23" s="47"/>
    </row>
    <row r="24" spans="1:4" ht="30">
      <c r="A24" s="45">
        <v>1</v>
      </c>
      <c r="B24" s="39" t="s">
        <v>112</v>
      </c>
      <c r="C24" s="45">
        <v>26915.61</v>
      </c>
      <c r="D24" s="47">
        <f>C24+D22</f>
        <v>34837.122000000003</v>
      </c>
    </row>
    <row r="25" spans="1:4">
      <c r="A25" s="45"/>
      <c r="B25" s="40" t="s">
        <v>12</v>
      </c>
      <c r="C25" s="39"/>
      <c r="D25" s="47"/>
    </row>
    <row r="26" spans="1:4" ht="30">
      <c r="A26" s="45">
        <v>1</v>
      </c>
      <c r="B26" s="46" t="s">
        <v>122</v>
      </c>
      <c r="C26" s="45">
        <v>1230.75</v>
      </c>
      <c r="D26" s="47"/>
    </row>
    <row r="27" spans="1:4">
      <c r="A27" s="45">
        <v>2</v>
      </c>
      <c r="B27" s="46" t="s">
        <v>123</v>
      </c>
      <c r="C27" s="45">
        <v>1199.75</v>
      </c>
      <c r="D27" s="47"/>
    </row>
    <row r="28" spans="1:4">
      <c r="A28" s="45"/>
      <c r="B28" s="40" t="s">
        <v>120</v>
      </c>
      <c r="C28" s="47">
        <f>SUM(C26:C27)</f>
        <v>2430.5</v>
      </c>
      <c r="D28" s="47">
        <f>C28+D24</f>
        <v>37267.622000000003</v>
      </c>
    </row>
    <row r="29" spans="1:4">
      <c r="A29" s="45"/>
      <c r="B29" s="40" t="s">
        <v>13</v>
      </c>
      <c r="C29" s="39"/>
      <c r="D29" s="47"/>
    </row>
    <row r="30" spans="1:4" ht="30">
      <c r="A30" s="45">
        <v>1</v>
      </c>
      <c r="B30" s="46" t="s">
        <v>132</v>
      </c>
      <c r="C30" s="45">
        <v>1215.5</v>
      </c>
      <c r="D30" s="47"/>
    </row>
    <row r="31" spans="1:4">
      <c r="A31" s="45">
        <v>2</v>
      </c>
      <c r="B31" s="46" t="s">
        <v>130</v>
      </c>
      <c r="C31" s="45">
        <v>936</v>
      </c>
      <c r="D31" s="47"/>
    </row>
    <row r="32" spans="1:4" ht="30">
      <c r="A32" s="45">
        <v>3</v>
      </c>
      <c r="B32" s="46" t="s">
        <v>131</v>
      </c>
      <c r="C32" s="45">
        <v>1200.5</v>
      </c>
      <c r="D32" s="47"/>
    </row>
    <row r="33" spans="1:4">
      <c r="A33" s="45"/>
      <c r="B33" s="48" t="s">
        <v>133</v>
      </c>
      <c r="C33" s="40">
        <f>SUM(C30:C32)</f>
        <v>3352</v>
      </c>
      <c r="D33" s="47">
        <f>C33+D28</f>
        <v>40619.622000000003</v>
      </c>
    </row>
    <row r="34" spans="1:4">
      <c r="A34" s="45"/>
      <c r="B34" s="48" t="s">
        <v>14</v>
      </c>
      <c r="C34" s="45"/>
      <c r="D34" s="47"/>
    </row>
    <row r="35" spans="1:4">
      <c r="A35" s="45">
        <v>1</v>
      </c>
      <c r="B35" s="46" t="s">
        <v>144</v>
      </c>
      <c r="C35" s="45">
        <v>1196.5</v>
      </c>
      <c r="D35" s="47"/>
    </row>
    <row r="36" spans="1:4">
      <c r="A36" s="45">
        <v>2</v>
      </c>
      <c r="B36" s="39" t="s">
        <v>145</v>
      </c>
      <c r="C36" s="45">
        <v>1181</v>
      </c>
      <c r="D36" s="45"/>
    </row>
    <row r="37" spans="1:4" ht="30">
      <c r="A37" s="45">
        <v>3</v>
      </c>
      <c r="B37" s="46" t="s">
        <v>146</v>
      </c>
      <c r="C37" s="45">
        <v>213</v>
      </c>
      <c r="D37" s="47"/>
    </row>
    <row r="38" spans="1:4">
      <c r="A38" s="45">
        <v>4</v>
      </c>
      <c r="B38" s="46" t="s">
        <v>147</v>
      </c>
      <c r="C38" s="39">
        <v>1181</v>
      </c>
      <c r="D38" s="47"/>
    </row>
    <row r="39" spans="1:4">
      <c r="A39" s="45">
        <v>5</v>
      </c>
      <c r="B39" s="46" t="s">
        <v>148</v>
      </c>
      <c r="C39" s="45">
        <v>1521</v>
      </c>
      <c r="D39" s="47"/>
    </row>
    <row r="40" spans="1:4">
      <c r="A40" s="45"/>
      <c r="B40" s="48" t="s">
        <v>141</v>
      </c>
      <c r="C40" s="47">
        <f>SUM(C35:C39)</f>
        <v>5292.5</v>
      </c>
      <c r="D40" s="47">
        <f>C40+D33</f>
        <v>45912.122000000003</v>
      </c>
    </row>
    <row r="41" spans="1:4">
      <c r="A41" s="45"/>
      <c r="B41" s="48" t="s">
        <v>15</v>
      </c>
      <c r="C41" s="45"/>
      <c r="D41" s="47"/>
    </row>
    <row r="42" spans="1:4">
      <c r="A42" s="45">
        <v>1</v>
      </c>
      <c r="B42" s="46" t="s">
        <v>156</v>
      </c>
      <c r="C42" s="45">
        <v>1259</v>
      </c>
      <c r="D42" s="47"/>
    </row>
    <row r="43" spans="1:4" ht="30">
      <c r="A43" s="45">
        <v>2</v>
      </c>
      <c r="B43" s="39" t="s">
        <v>157</v>
      </c>
      <c r="C43" s="45">
        <v>1609</v>
      </c>
      <c r="D43" s="47"/>
    </row>
    <row r="44" spans="1:4" ht="30">
      <c r="A44" s="45">
        <v>3</v>
      </c>
      <c r="B44" s="39" t="s">
        <v>158</v>
      </c>
      <c r="C44" s="45">
        <v>1611.5</v>
      </c>
      <c r="D44" s="47"/>
    </row>
    <row r="45" spans="1:4">
      <c r="A45" s="45">
        <v>4</v>
      </c>
      <c r="B45" s="39" t="s">
        <v>156</v>
      </c>
      <c r="C45" s="45">
        <v>1224</v>
      </c>
      <c r="D45" s="47"/>
    </row>
    <row r="46" spans="1:4">
      <c r="A46" s="45"/>
      <c r="B46" s="40" t="s">
        <v>155</v>
      </c>
      <c r="C46" s="47">
        <f>SUM(C42:C45)</f>
        <v>5703.5</v>
      </c>
      <c r="D46" s="47">
        <f>C46+D40</f>
        <v>51615.622000000003</v>
      </c>
    </row>
    <row r="47" spans="1:4">
      <c r="A47" s="45"/>
      <c r="B47" s="40" t="s">
        <v>16</v>
      </c>
      <c r="C47" s="45"/>
      <c r="D47" s="47"/>
    </row>
    <row r="48" spans="1:4">
      <c r="A48" s="45">
        <v>1</v>
      </c>
      <c r="B48" s="46" t="s">
        <v>145</v>
      </c>
      <c r="C48" s="45">
        <v>1431.5</v>
      </c>
      <c r="D48" s="45"/>
    </row>
    <row r="49" spans="1:4">
      <c r="A49" s="45">
        <v>2</v>
      </c>
      <c r="B49" s="39" t="s">
        <v>165</v>
      </c>
      <c r="C49" s="39">
        <v>1989.5</v>
      </c>
      <c r="D49" s="45"/>
    </row>
    <row r="50" spans="1:4" ht="30">
      <c r="A50" s="45">
        <v>3</v>
      </c>
      <c r="B50" s="46" t="s">
        <v>166</v>
      </c>
      <c r="C50" s="45">
        <v>1414.5</v>
      </c>
      <c r="D50" s="47"/>
    </row>
    <row r="51" spans="1:4">
      <c r="A51" s="45">
        <v>4</v>
      </c>
      <c r="B51" s="46" t="s">
        <v>164</v>
      </c>
      <c r="C51" s="45">
        <v>2530.5</v>
      </c>
      <c r="D51" s="45"/>
    </row>
    <row r="52" spans="1:4">
      <c r="A52" s="45"/>
      <c r="B52" s="48" t="s">
        <v>163</v>
      </c>
      <c r="C52" s="47">
        <f>SUM(C48:C51)</f>
        <v>7366</v>
      </c>
      <c r="D52" s="47">
        <f>C52+D46</f>
        <v>58981.622000000003</v>
      </c>
    </row>
    <row r="53" spans="1:4">
      <c r="A53" s="45"/>
      <c r="B53" s="40" t="s">
        <v>17</v>
      </c>
      <c r="C53" s="45"/>
      <c r="D53" s="47"/>
    </row>
    <row r="54" spans="1:4" ht="30">
      <c r="A54" s="45">
        <v>1</v>
      </c>
      <c r="B54" s="39" t="s">
        <v>176</v>
      </c>
      <c r="C54" s="45">
        <v>11454</v>
      </c>
      <c r="D54" s="47"/>
    </row>
    <row r="55" spans="1:4" ht="30">
      <c r="A55" s="45">
        <v>2</v>
      </c>
      <c r="B55" s="39" t="s">
        <v>177</v>
      </c>
      <c r="C55" s="45">
        <v>1260.5</v>
      </c>
      <c r="D55" s="47"/>
    </row>
    <row r="56" spans="1:4" ht="30">
      <c r="A56" s="45">
        <v>3</v>
      </c>
      <c r="B56" s="39" t="s">
        <v>178</v>
      </c>
      <c r="C56" s="45">
        <v>1330.5</v>
      </c>
      <c r="D56" s="47"/>
    </row>
    <row r="57" spans="1:4" ht="60">
      <c r="A57" s="45">
        <v>4</v>
      </c>
      <c r="B57" s="39" t="s">
        <v>179</v>
      </c>
      <c r="C57" s="39">
        <v>18200.5</v>
      </c>
      <c r="D57" s="47"/>
    </row>
    <row r="58" spans="1:4">
      <c r="A58" s="45">
        <v>5</v>
      </c>
      <c r="B58" s="39" t="s">
        <v>180</v>
      </c>
      <c r="C58" s="45">
        <v>872</v>
      </c>
      <c r="D58" s="47"/>
    </row>
    <row r="59" spans="1:4">
      <c r="A59" s="45">
        <v>6</v>
      </c>
      <c r="B59" s="39" t="s">
        <v>181</v>
      </c>
      <c r="C59" s="45">
        <v>950.5</v>
      </c>
      <c r="D59" s="47"/>
    </row>
    <row r="60" spans="1:4">
      <c r="A60" s="45">
        <v>7</v>
      </c>
      <c r="B60" s="46" t="s">
        <v>182</v>
      </c>
      <c r="C60" s="45">
        <v>652</v>
      </c>
      <c r="D60" s="47"/>
    </row>
    <row r="61" spans="1:4">
      <c r="A61" s="45"/>
      <c r="B61" s="48" t="s">
        <v>175</v>
      </c>
      <c r="C61" s="47">
        <f>SUM(C54:C60)</f>
        <v>34720</v>
      </c>
      <c r="D61" s="47">
        <f>C61+D52</f>
        <v>93701.622000000003</v>
      </c>
    </row>
    <row r="62" spans="1:4">
      <c r="A62" s="45"/>
      <c r="B62" s="46"/>
      <c r="C62" s="45"/>
      <c r="D62" s="45"/>
    </row>
    <row r="63" spans="1:4">
      <c r="A63" s="45"/>
      <c r="B63" s="48"/>
      <c r="C63" s="47"/>
      <c r="D63" s="47"/>
    </row>
    <row r="64" spans="1:4">
      <c r="A64" s="43"/>
      <c r="B64" s="43"/>
      <c r="C64" s="43"/>
      <c r="D64" s="43"/>
    </row>
    <row r="65" spans="1:4">
      <c r="A65" s="43"/>
      <c r="B65" s="43"/>
      <c r="C65" s="43"/>
      <c r="D65" s="4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1"/>
  <sheetViews>
    <sheetView workbookViewId="0">
      <selection activeCell="D10" sqref="D10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>
      <c r="A1" s="1"/>
      <c r="B1" s="80" t="s">
        <v>60</v>
      </c>
      <c r="C1" s="80"/>
      <c r="D1" s="80"/>
      <c r="E1" s="7"/>
      <c r="F1" s="7"/>
      <c r="G1" s="7"/>
      <c r="H1" s="7"/>
    </row>
    <row r="2" spans="1:8" ht="21.6" customHeight="1">
      <c r="A2" s="6"/>
      <c r="B2" s="79" t="s">
        <v>33</v>
      </c>
      <c r="C2" s="79"/>
      <c r="D2" s="79"/>
      <c r="E2" s="1"/>
      <c r="F2" s="1"/>
      <c r="G2" s="1"/>
      <c r="H2" s="1"/>
    </row>
    <row r="3" spans="1:8" ht="17.25" customHeight="1">
      <c r="A3" s="6"/>
      <c r="B3" s="80" t="s">
        <v>5</v>
      </c>
      <c r="C3" s="80"/>
      <c r="D3" s="80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>
      <c r="A5" s="49"/>
      <c r="B5" s="40" t="s">
        <v>12</v>
      </c>
      <c r="C5" s="49"/>
      <c r="D5" s="49"/>
      <c r="E5" s="1"/>
      <c r="F5" s="1"/>
      <c r="G5" s="1"/>
      <c r="H5" s="1"/>
    </row>
    <row r="6" spans="1:8">
      <c r="A6" s="39">
        <v>1</v>
      </c>
      <c r="B6" s="39" t="s">
        <v>124</v>
      </c>
      <c r="C6" s="50">
        <v>10812.71</v>
      </c>
      <c r="D6" s="40"/>
    </row>
    <row r="7" spans="1:8">
      <c r="A7" s="45">
        <v>2</v>
      </c>
      <c r="B7" s="45" t="s">
        <v>125</v>
      </c>
      <c r="C7" s="51">
        <v>6000</v>
      </c>
      <c r="D7" s="47"/>
    </row>
    <row r="8" spans="1:8">
      <c r="A8" s="45"/>
      <c r="B8" s="40" t="s">
        <v>120</v>
      </c>
      <c r="C8" s="70">
        <f>SUM(C6:C7)</f>
        <v>16812.71</v>
      </c>
      <c r="D8" s="52">
        <v>16812.7</v>
      </c>
    </row>
    <row r="9" spans="1:8">
      <c r="A9" s="53"/>
      <c r="B9" s="54" t="s">
        <v>14</v>
      </c>
      <c r="C9" s="47"/>
      <c r="D9" s="47"/>
    </row>
    <row r="10" spans="1:8">
      <c r="A10" s="55">
        <v>1</v>
      </c>
      <c r="B10" s="62" t="s">
        <v>150</v>
      </c>
      <c r="C10" s="74">
        <v>5752.8</v>
      </c>
      <c r="D10" s="75">
        <v>22565.5</v>
      </c>
    </row>
    <row r="11" spans="1:8">
      <c r="A11" s="45"/>
      <c r="B11" s="39"/>
      <c r="C11" s="45"/>
      <c r="D11" s="45"/>
    </row>
    <row r="12" spans="1:8">
      <c r="A12" s="45"/>
      <c r="B12" s="39"/>
      <c r="C12" s="45"/>
      <c r="D12" s="45"/>
    </row>
    <row r="13" spans="1:8">
      <c r="A13" s="45"/>
      <c r="B13" s="47"/>
      <c r="C13" s="45"/>
      <c r="D13" s="47"/>
    </row>
    <row r="14" spans="1:8">
      <c r="A14" s="45"/>
      <c r="B14" s="40"/>
      <c r="C14" s="58"/>
      <c r="D14" s="59"/>
    </row>
    <row r="15" spans="1:8">
      <c r="A15" s="45"/>
      <c r="B15" s="45"/>
      <c r="C15" s="45"/>
      <c r="D15" s="47"/>
    </row>
    <row r="16" spans="1:8">
      <c r="A16" s="45"/>
      <c r="B16" s="41"/>
      <c r="C16" s="45"/>
      <c r="D16" s="59"/>
    </row>
    <row r="17" spans="1:4">
      <c r="A17" s="45"/>
      <c r="B17" s="45"/>
      <c r="C17" s="45"/>
      <c r="D17" s="47"/>
    </row>
    <row r="18" spans="1:4">
      <c r="A18" s="45"/>
      <c r="B18" s="47"/>
      <c r="C18" s="45"/>
      <c r="D18" s="47"/>
    </row>
    <row r="19" spans="1:4">
      <c r="A19" s="45"/>
      <c r="B19" s="45"/>
      <c r="C19" s="45"/>
      <c r="D19" s="45"/>
    </row>
    <row r="20" spans="1:4">
      <c r="A20" s="45"/>
      <c r="B20" s="46"/>
      <c r="C20" s="45"/>
      <c r="D20" s="47"/>
    </row>
    <row r="21" spans="1:4">
      <c r="A21" s="45"/>
      <c r="B21" s="39"/>
      <c r="C21" s="45"/>
      <c r="D21" s="45"/>
    </row>
    <row r="22" spans="1:4">
      <c r="A22" s="45"/>
      <c r="B22" s="60"/>
      <c r="C22" s="58"/>
      <c r="D22" s="58"/>
    </row>
    <row r="23" spans="1:4">
      <c r="A23" s="45"/>
      <c r="B23" s="48"/>
      <c r="C23" s="45"/>
      <c r="D23" s="45"/>
    </row>
    <row r="24" spans="1:4">
      <c r="A24" s="45"/>
      <c r="B24" s="39"/>
      <c r="C24" s="45"/>
      <c r="D24" s="59"/>
    </row>
    <row r="25" spans="1:4">
      <c r="A25" s="45"/>
      <c r="B25" s="60"/>
      <c r="C25" s="47"/>
      <c r="D25" s="47"/>
    </row>
    <row r="26" spans="1:4">
      <c r="A26" s="45"/>
      <c r="B26" s="46"/>
      <c r="C26" s="47"/>
      <c r="D26" s="47"/>
    </row>
    <row r="27" spans="1:4">
      <c r="A27" s="45"/>
      <c r="B27" s="48"/>
      <c r="C27" s="47"/>
      <c r="D27" s="47"/>
    </row>
    <row r="28" spans="1:4">
      <c r="A28" s="45"/>
      <c r="B28" s="46"/>
      <c r="C28" s="45"/>
      <c r="D28" s="45"/>
    </row>
    <row r="29" spans="1:4">
      <c r="A29" s="45"/>
      <c r="B29" s="46"/>
      <c r="C29" s="45"/>
      <c r="D29" s="45"/>
    </row>
    <row r="30" spans="1:4" ht="15" customHeight="1">
      <c r="A30" s="45"/>
      <c r="B30" s="46"/>
      <c r="C30" s="45"/>
      <c r="D30" s="45"/>
    </row>
    <row r="31" spans="1:4">
      <c r="A31" s="45"/>
      <c r="B31" s="46"/>
      <c r="C31" s="45"/>
      <c r="D31" s="47"/>
    </row>
    <row r="32" spans="1:4">
      <c r="A32" s="45"/>
      <c r="B32" s="46"/>
      <c r="C32" s="45"/>
      <c r="D32" s="47"/>
    </row>
    <row r="33" spans="1:4">
      <c r="A33" s="45"/>
      <c r="B33" s="46"/>
      <c r="C33" s="47"/>
      <c r="D33" s="47"/>
    </row>
    <row r="34" spans="1:4">
      <c r="A34" s="45"/>
      <c r="B34" s="46"/>
      <c r="C34" s="45"/>
      <c r="D34" s="47"/>
    </row>
    <row r="35" spans="1:4">
      <c r="A35" s="45"/>
      <c r="B35" s="46"/>
      <c r="C35" s="47"/>
      <c r="D35" s="47"/>
    </row>
    <row r="36" spans="1:4">
      <c r="A36" s="45"/>
      <c r="B36" s="46"/>
      <c r="C36" s="45"/>
      <c r="D36" s="47"/>
    </row>
    <row r="37" spans="1:4">
      <c r="A37" s="45"/>
      <c r="B37" s="46"/>
      <c r="C37" s="45"/>
      <c r="D37" s="47"/>
    </row>
    <row r="38" spans="1:4">
      <c r="A38" s="45"/>
      <c r="B38" s="46"/>
      <c r="C38" s="47"/>
      <c r="D38" s="47">
        <f>D26+C38</f>
        <v>0</v>
      </c>
    </row>
    <row r="39" spans="1:4">
      <c r="A39" s="45"/>
      <c r="B39" s="48"/>
      <c r="C39" s="47"/>
      <c r="D39" s="47"/>
    </row>
    <row r="40" spans="1:4">
      <c r="A40" s="45"/>
      <c r="B40" s="60"/>
      <c r="C40" s="45"/>
      <c r="D40" s="47"/>
    </row>
    <row r="41" spans="1:4">
      <c r="A41" s="45"/>
      <c r="B41" s="60"/>
      <c r="C41" s="45"/>
      <c r="D41" s="47"/>
    </row>
    <row r="42" spans="1:4">
      <c r="A42" s="45"/>
      <c r="B42" s="60"/>
      <c r="C42" s="45"/>
      <c r="D42" s="47"/>
    </row>
    <row r="43" spans="1:4">
      <c r="A43" s="45"/>
      <c r="B43" s="60"/>
      <c r="C43" s="45"/>
      <c r="D43" s="47">
        <f>D38+C43</f>
        <v>0</v>
      </c>
    </row>
    <row r="44" spans="1:4">
      <c r="A44" s="45"/>
      <c r="B44" s="60"/>
      <c r="C44" s="45"/>
      <c r="D44" s="47"/>
    </row>
    <row r="45" spans="1:4">
      <c r="A45" s="45"/>
      <c r="B45" s="60"/>
      <c r="C45" s="45"/>
      <c r="D45" s="47">
        <f>D43+C45</f>
        <v>0</v>
      </c>
    </row>
    <row r="46" spans="1:4">
      <c r="A46" s="45"/>
      <c r="B46" s="61"/>
      <c r="C46" s="47"/>
      <c r="D46" s="43"/>
    </row>
    <row r="47" spans="1:4">
      <c r="A47" s="45"/>
      <c r="B47" s="60"/>
      <c r="C47" s="45"/>
      <c r="D47" s="47">
        <f>D45+C47</f>
        <v>0</v>
      </c>
    </row>
    <row r="48" spans="1:4">
      <c r="A48" s="45"/>
      <c r="B48" s="61"/>
      <c r="C48" s="47"/>
      <c r="D48" s="47"/>
    </row>
    <row r="49" spans="1:4">
      <c r="A49" s="45"/>
      <c r="B49" s="61"/>
      <c r="C49" s="45"/>
      <c r="D49" s="45"/>
    </row>
    <row r="50" spans="1:4">
      <c r="A50" s="45"/>
      <c r="B50" s="60"/>
      <c r="C50" s="45"/>
      <c r="D50" s="45"/>
    </row>
    <row r="51" spans="1:4">
      <c r="A51" s="14"/>
      <c r="B51" s="15"/>
      <c r="C51" s="13"/>
      <c r="D5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D9" sqref="D9"/>
    </sheetView>
  </sheetViews>
  <sheetFormatPr defaultRowHeight="15"/>
  <cols>
    <col min="1" max="1" width="5.140625" customWidth="1"/>
    <col min="2" max="2" width="45.28515625" customWidth="1"/>
    <col min="4" max="4" width="9.42578125" bestFit="1" customWidth="1"/>
  </cols>
  <sheetData>
    <row r="1" spans="1:4" ht="15.75">
      <c r="A1" s="1"/>
      <c r="B1" s="80" t="s">
        <v>60</v>
      </c>
      <c r="C1" s="80"/>
      <c r="D1" s="80"/>
    </row>
    <row r="2" spans="1:4" ht="15.75">
      <c r="A2" s="6"/>
      <c r="B2" s="79" t="s">
        <v>33</v>
      </c>
      <c r="C2" s="79"/>
      <c r="D2" s="79"/>
    </row>
    <row r="3" spans="1:4" ht="15.75">
      <c r="A3" s="6"/>
      <c r="B3" s="80" t="s">
        <v>37</v>
      </c>
      <c r="C3" s="80"/>
      <c r="D3" s="80"/>
    </row>
    <row r="4" spans="1:4" ht="26.25">
      <c r="A4" s="8"/>
      <c r="B4" s="9" t="s">
        <v>0</v>
      </c>
      <c r="C4" s="8" t="s">
        <v>1</v>
      </c>
      <c r="D4" s="8" t="s">
        <v>28</v>
      </c>
    </row>
    <row r="5" spans="1:4">
      <c r="A5" s="49"/>
      <c r="B5" s="40" t="s">
        <v>86</v>
      </c>
      <c r="C5" s="49"/>
      <c r="D5" s="49"/>
    </row>
    <row r="6" spans="1:4">
      <c r="A6" s="49">
        <v>1</v>
      </c>
      <c r="B6" s="39" t="s">
        <v>89</v>
      </c>
      <c r="C6" s="68">
        <v>11024.27</v>
      </c>
      <c r="D6" s="49">
        <v>11024.27</v>
      </c>
    </row>
    <row r="7" spans="1:4">
      <c r="A7" s="49"/>
      <c r="B7" s="40" t="s">
        <v>13</v>
      </c>
      <c r="C7" s="68"/>
      <c r="D7" s="49"/>
    </row>
    <row r="8" spans="1:4" ht="30">
      <c r="A8" s="49">
        <v>1</v>
      </c>
      <c r="B8" s="39" t="s">
        <v>134</v>
      </c>
      <c r="C8" s="69">
        <v>92643</v>
      </c>
      <c r="D8" s="49">
        <v>103667.27</v>
      </c>
    </row>
    <row r="9" spans="1:4">
      <c r="A9" s="40"/>
      <c r="B9" s="40"/>
      <c r="C9" s="69"/>
      <c r="D9" s="40"/>
    </row>
    <row r="10" spans="1:4">
      <c r="A10" s="40"/>
      <c r="B10" s="40"/>
      <c r="C10" s="69"/>
      <c r="D10" s="40"/>
    </row>
    <row r="11" spans="1:4">
      <c r="A11" s="40"/>
      <c r="B11" s="39"/>
      <c r="C11" s="69"/>
      <c r="D11" s="40"/>
    </row>
    <row r="12" spans="1:4">
      <c r="A12" s="47"/>
      <c r="B12" s="47"/>
      <c r="C12" s="70"/>
      <c r="D12" s="47"/>
    </row>
    <row r="13" spans="1:4">
      <c r="A13" s="45"/>
      <c r="B13" s="39"/>
      <c r="C13" s="51"/>
      <c r="D13" s="71"/>
    </row>
    <row r="14" spans="1:4">
      <c r="A14" s="53"/>
      <c r="B14" s="54"/>
      <c r="C14" s="47"/>
      <c r="D14" s="47"/>
    </row>
    <row r="15" spans="1:4">
      <c r="A15" s="55"/>
      <c r="B15" s="72"/>
      <c r="C15" s="56"/>
      <c r="D15" s="57"/>
    </row>
    <row r="16" spans="1:4">
      <c r="A16" s="45"/>
      <c r="B16" s="39"/>
      <c r="C16" s="45"/>
      <c r="D16" s="45"/>
    </row>
    <row r="17" spans="1:4">
      <c r="A17" s="45"/>
      <c r="B17" s="45"/>
      <c r="C17" s="45"/>
      <c r="D17" s="45"/>
    </row>
    <row r="18" spans="1:4">
      <c r="A18" s="45"/>
      <c r="B18" s="45"/>
      <c r="C18" s="45"/>
      <c r="D18" s="45"/>
    </row>
    <row r="19" spans="1:4">
      <c r="A19" s="45"/>
      <c r="B19" s="47"/>
      <c r="C19" s="47"/>
      <c r="D19" s="47"/>
    </row>
    <row r="20" spans="1:4">
      <c r="A20" s="45"/>
      <c r="B20" s="47"/>
      <c r="C20" s="45"/>
      <c r="D20" s="45"/>
    </row>
    <row r="21" spans="1:4">
      <c r="A21" s="45"/>
      <c r="B21" s="41"/>
      <c r="C21" s="45"/>
      <c r="D21" s="45"/>
    </row>
    <row r="22" spans="1:4">
      <c r="A22" s="45"/>
      <c r="B22" s="45"/>
      <c r="C22" s="45"/>
      <c r="D22" s="45"/>
    </row>
    <row r="23" spans="1:4">
      <c r="A23" s="45"/>
      <c r="B23" s="47"/>
      <c r="C23" s="47"/>
      <c r="D23" s="47"/>
    </row>
    <row r="24" spans="1:4">
      <c r="A24" s="45"/>
      <c r="B24" s="47"/>
      <c r="C24" s="45"/>
      <c r="D24" s="45"/>
    </row>
    <row r="25" spans="1:4">
      <c r="A25" s="45"/>
      <c r="B25" s="46"/>
      <c r="C25" s="45"/>
      <c r="D25" s="45"/>
    </row>
    <row r="26" spans="1:4">
      <c r="A26" s="45"/>
      <c r="B26" s="39"/>
      <c r="C26" s="45"/>
      <c r="D26" s="45"/>
    </row>
    <row r="27" spans="1:4">
      <c r="A27" s="45"/>
      <c r="B27" s="47"/>
      <c r="C27" s="47"/>
      <c r="D27" s="47"/>
    </row>
    <row r="28" spans="1:4">
      <c r="A28" s="45"/>
      <c r="B28" s="61"/>
      <c r="C28" s="45"/>
      <c r="D28" s="45"/>
    </row>
    <row r="29" spans="1:4">
      <c r="A29" s="45"/>
      <c r="B29" s="46"/>
      <c r="C29" s="45"/>
      <c r="D29" s="45"/>
    </row>
    <row r="30" spans="1:4">
      <c r="A30" s="45"/>
      <c r="B30" s="39"/>
      <c r="C30" s="45"/>
      <c r="D30" s="47"/>
    </row>
    <row r="31" spans="1:4">
      <c r="A31" s="45"/>
      <c r="B31" s="61"/>
      <c r="C31" s="47"/>
      <c r="D31" s="47"/>
    </row>
    <row r="32" spans="1:4">
      <c r="A32" s="45"/>
      <c r="B32" s="60"/>
      <c r="C32" s="45"/>
      <c r="D32" s="45"/>
    </row>
    <row r="33" spans="1:4">
      <c r="A33" s="45"/>
      <c r="B33" s="61"/>
      <c r="C33" s="47"/>
      <c r="D33" s="47"/>
    </row>
    <row r="34" spans="1:4">
      <c r="A34" s="45"/>
      <c r="B34" s="61"/>
      <c r="C34" s="45"/>
      <c r="D34" s="45"/>
    </row>
    <row r="35" spans="1:4">
      <c r="A35" s="45"/>
      <c r="B35" s="60"/>
      <c r="C35" s="45"/>
      <c r="D35" s="45"/>
    </row>
    <row r="36" spans="1:4">
      <c r="A36" s="45"/>
      <c r="B36" s="61"/>
      <c r="C36" s="47"/>
      <c r="D36" s="47"/>
    </row>
    <row r="37" spans="1:4">
      <c r="A37" s="43"/>
      <c r="B37" s="43"/>
      <c r="C37" s="43"/>
      <c r="D37" s="4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view="pageBreakPreview" zoomScale="60" workbookViewId="0">
      <selection activeCell="M23" sqref="M23"/>
    </sheetView>
  </sheetViews>
  <sheetFormatPr defaultRowHeight="15"/>
  <cols>
    <col min="1" max="1" width="27.85546875" style="1" customWidth="1"/>
    <col min="2" max="2" width="16" customWidth="1"/>
    <col min="3" max="3" width="17.140625" customWidth="1"/>
    <col min="4" max="4" width="16.85546875" customWidth="1"/>
    <col min="5" max="5" width="16.140625" customWidth="1"/>
    <col min="6" max="6" width="15.7109375" customWidth="1"/>
    <col min="7" max="7" width="17.28515625" customWidth="1"/>
    <col min="8" max="8" width="15.28515625" customWidth="1"/>
    <col min="9" max="9" width="16.28515625" customWidth="1"/>
    <col min="10" max="10" width="15.140625" customWidth="1"/>
    <col min="11" max="11" width="15.85546875" customWidth="1"/>
    <col min="12" max="12" width="16.7109375" customWidth="1"/>
    <col min="13" max="13" width="15.28515625" customWidth="1"/>
    <col min="14" max="14" width="19.28515625" customWidth="1"/>
  </cols>
  <sheetData>
    <row r="1" spans="1:14" ht="15.75">
      <c r="A1" s="81" t="s">
        <v>58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15.75">
      <c r="A2" s="2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2" customFormat="1" ht="20.25" customHeight="1">
      <c r="A3" s="9"/>
      <c r="B3" s="22" t="s">
        <v>2</v>
      </c>
      <c r="C3" s="22" t="s">
        <v>7</v>
      </c>
      <c r="D3" s="22" t="s">
        <v>3</v>
      </c>
      <c r="E3" s="22" t="s">
        <v>9</v>
      </c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15</v>
      </c>
      <c r="L3" s="22" t="s">
        <v>16</v>
      </c>
      <c r="M3" s="22" t="s">
        <v>17</v>
      </c>
      <c r="N3" s="17" t="s">
        <v>18</v>
      </c>
    </row>
    <row r="4" spans="1:14" ht="39.75" customHeight="1">
      <c r="A4" s="23" t="s">
        <v>30</v>
      </c>
      <c r="B4" s="18">
        <f>B5+B6+B8</f>
        <v>72570.06</v>
      </c>
      <c r="C4" s="18">
        <f t="shared" ref="C4:N4" si="0">C5+C6+C8</f>
        <v>70842.239999999991</v>
      </c>
      <c r="D4" s="18">
        <f t="shared" si="0"/>
        <v>77210.049999999988</v>
      </c>
      <c r="E4" s="18">
        <f>E5+E6+E7+E8</f>
        <v>70715.049999999988</v>
      </c>
      <c r="F4" s="18">
        <f t="shared" si="0"/>
        <v>70715.049999999988</v>
      </c>
      <c r="G4" s="18">
        <f t="shared" si="0"/>
        <v>70715.049999999988</v>
      </c>
      <c r="H4" s="18">
        <f t="shared" si="0"/>
        <v>70715.049999999988</v>
      </c>
      <c r="I4" s="18">
        <f t="shared" si="0"/>
        <v>70715.049999999988</v>
      </c>
      <c r="J4" s="18">
        <f t="shared" si="0"/>
        <v>70715.049999999988</v>
      </c>
      <c r="K4" s="18">
        <f t="shared" si="0"/>
        <v>70715.049999999988</v>
      </c>
      <c r="L4" s="18">
        <f t="shared" si="0"/>
        <v>70715.049999999988</v>
      </c>
      <c r="M4" s="18">
        <f t="shared" si="0"/>
        <v>70715.049999999988</v>
      </c>
      <c r="N4" s="18">
        <f t="shared" si="0"/>
        <v>857057.8</v>
      </c>
    </row>
    <row r="5" spans="1:14" ht="39" customHeight="1">
      <c r="A5" s="23" t="s">
        <v>19</v>
      </c>
      <c r="B5" s="19">
        <v>36202.18</v>
      </c>
      <c r="C5" s="19">
        <v>36333.379999999997</v>
      </c>
      <c r="D5" s="19">
        <v>36267.78</v>
      </c>
      <c r="E5" s="19">
        <v>36267.78</v>
      </c>
      <c r="F5" s="19">
        <v>36267.78</v>
      </c>
      <c r="G5" s="19">
        <v>36267.78</v>
      </c>
      <c r="H5" s="67">
        <v>36267.78</v>
      </c>
      <c r="I5" s="67">
        <v>36267.78</v>
      </c>
      <c r="J5" s="67">
        <v>36267.78</v>
      </c>
      <c r="K5" s="19">
        <v>36267.78</v>
      </c>
      <c r="L5" s="19">
        <v>36267.78</v>
      </c>
      <c r="M5" s="19">
        <v>36267.78</v>
      </c>
      <c r="N5" s="19">
        <f t="shared" ref="N5:N23" si="1">SUM(B5:M5)</f>
        <v>435213.3600000001</v>
      </c>
    </row>
    <row r="6" spans="1:14" ht="44.25" customHeight="1">
      <c r="A6" s="23" t="s">
        <v>56</v>
      </c>
      <c r="B6" s="19">
        <v>34385.68</v>
      </c>
      <c r="C6" s="19">
        <v>34508.86</v>
      </c>
      <c r="D6" s="19">
        <v>34447.269999999997</v>
      </c>
      <c r="E6" s="19">
        <v>34447.269999999997</v>
      </c>
      <c r="F6" s="19">
        <v>34447.269999999997</v>
      </c>
      <c r="G6" s="19">
        <v>34447.269999999997</v>
      </c>
      <c r="H6" s="67">
        <v>34447.269999999997</v>
      </c>
      <c r="I6" s="67">
        <v>34447.269999999997</v>
      </c>
      <c r="J6" s="67">
        <v>34447.269999999997</v>
      </c>
      <c r="K6" s="19">
        <v>34447.269999999997</v>
      </c>
      <c r="L6" s="19">
        <v>34447.269999999997</v>
      </c>
      <c r="M6" s="19">
        <v>34447.269999999997</v>
      </c>
      <c r="N6" s="19">
        <f>SUM(B6:M6)</f>
        <v>413367.24000000005</v>
      </c>
    </row>
    <row r="7" spans="1:14" ht="44.25" customHeight="1">
      <c r="A7" s="23" t="s">
        <v>92</v>
      </c>
      <c r="B7" s="19"/>
      <c r="C7" s="19"/>
      <c r="D7" s="19"/>
      <c r="E7" s="19"/>
      <c r="F7" s="19"/>
      <c r="G7" s="19"/>
      <c r="H7" s="67"/>
      <c r="I7" s="67"/>
      <c r="J7" s="67"/>
      <c r="K7" s="19"/>
      <c r="L7" s="19"/>
      <c r="M7" s="19"/>
      <c r="N7" s="19"/>
    </row>
    <row r="8" spans="1:14" ht="44.25" customHeight="1">
      <c r="A8" s="23" t="s">
        <v>36</v>
      </c>
      <c r="B8" s="19">
        <v>1982.2</v>
      </c>
      <c r="C8" s="19"/>
      <c r="D8" s="19">
        <v>6495</v>
      </c>
      <c r="E8" s="19"/>
      <c r="F8" s="19"/>
      <c r="G8" s="19"/>
      <c r="H8" s="67"/>
      <c r="I8" s="67"/>
      <c r="J8" s="67"/>
      <c r="K8" s="19"/>
      <c r="L8" s="19"/>
      <c r="M8" s="19"/>
      <c r="N8" s="19">
        <f>SUM(B8:M8)</f>
        <v>8477.2000000000007</v>
      </c>
    </row>
    <row r="9" spans="1:14" ht="36" customHeight="1">
      <c r="A9" s="24" t="s">
        <v>20</v>
      </c>
      <c r="B9" s="18">
        <f>B10+B11+B12+B13</f>
        <v>15219.57</v>
      </c>
      <c r="C9" s="18">
        <f t="shared" ref="C9:M9" si="2">C10+C11+C12+C13</f>
        <v>11829.36</v>
      </c>
      <c r="D9" s="18">
        <f t="shared" si="2"/>
        <v>31371.41</v>
      </c>
      <c r="E9" s="18">
        <f t="shared" si="2"/>
        <v>13680.41</v>
      </c>
      <c r="F9" s="18">
        <f t="shared" si="2"/>
        <v>9760.119999999999</v>
      </c>
      <c r="G9" s="18">
        <f>G10+G11+G12+G13</f>
        <v>31024.32</v>
      </c>
      <c r="H9" s="29">
        <f>H10+H11+H12+H13</f>
        <v>16093.460000000001</v>
      </c>
      <c r="I9" s="29">
        <f t="shared" si="2"/>
        <v>9816.48</v>
      </c>
      <c r="J9" s="29">
        <f t="shared" si="2"/>
        <v>14445.7</v>
      </c>
      <c r="K9" s="18">
        <f t="shared" si="2"/>
        <v>11089.21</v>
      </c>
      <c r="L9" s="18">
        <f t="shared" si="2"/>
        <v>10253.530000000001</v>
      </c>
      <c r="M9" s="18">
        <f t="shared" si="2"/>
        <v>50847.6</v>
      </c>
      <c r="N9" s="18">
        <f t="shared" si="1"/>
        <v>225431.17</v>
      </c>
    </row>
    <row r="10" spans="1:14" ht="40.5" customHeight="1">
      <c r="A10" s="23" t="s">
        <v>21</v>
      </c>
      <c r="B10" s="19">
        <v>3491.23</v>
      </c>
      <c r="C10" s="19">
        <v>1350.92</v>
      </c>
      <c r="D10" s="19">
        <v>2574.4</v>
      </c>
      <c r="E10" s="19">
        <v>1192.75</v>
      </c>
      <c r="F10" s="19">
        <v>3706.23</v>
      </c>
      <c r="G10" s="19"/>
      <c r="H10" s="67">
        <v>3257.2</v>
      </c>
      <c r="I10" s="67">
        <v>2700</v>
      </c>
      <c r="J10" s="67">
        <v>4054.6</v>
      </c>
      <c r="K10" s="19">
        <v>2215</v>
      </c>
      <c r="L10" s="19">
        <v>300</v>
      </c>
      <c r="M10" s="19">
        <v>12565</v>
      </c>
      <c r="N10" s="29">
        <f t="shared" si="1"/>
        <v>37407.33</v>
      </c>
    </row>
    <row r="11" spans="1:14" ht="45.75" customHeight="1">
      <c r="A11" s="23" t="s">
        <v>22</v>
      </c>
      <c r="B11" s="20">
        <v>3801.5</v>
      </c>
      <c r="C11" s="19">
        <f>2329+3283.25</f>
        <v>5612.25</v>
      </c>
      <c r="D11" s="19">
        <v>20079.669999999998</v>
      </c>
      <c r="E11" s="19">
        <v>4178.41</v>
      </c>
      <c r="F11" s="19">
        <v>900</v>
      </c>
      <c r="G11" s="19">
        <v>938</v>
      </c>
      <c r="H11" s="67">
        <v>311.73</v>
      </c>
      <c r="I11" s="67"/>
      <c r="J11" s="67">
        <v>1536</v>
      </c>
      <c r="K11" s="19"/>
      <c r="L11" s="19">
        <v>1400</v>
      </c>
      <c r="M11" s="19"/>
      <c r="N11" s="18">
        <f t="shared" si="1"/>
        <v>38757.560000000005</v>
      </c>
    </row>
    <row r="12" spans="1:14" ht="45.75" customHeight="1">
      <c r="A12" s="28" t="s">
        <v>34</v>
      </c>
      <c r="B12" s="20">
        <v>599.76</v>
      </c>
      <c r="C12" s="19">
        <f>499.37+157.13+1834.62</f>
        <v>2491.12</v>
      </c>
      <c r="D12" s="19">
        <v>1485.27</v>
      </c>
      <c r="E12" s="19">
        <v>3345.36</v>
      </c>
      <c r="F12" s="19"/>
      <c r="G12" s="19">
        <v>26915.61</v>
      </c>
      <c r="H12" s="67">
        <v>2430.5</v>
      </c>
      <c r="I12" s="67">
        <v>3352</v>
      </c>
      <c r="J12" s="67">
        <v>5292.5</v>
      </c>
      <c r="K12" s="19">
        <v>5703.5</v>
      </c>
      <c r="L12" s="19">
        <v>7366</v>
      </c>
      <c r="M12" s="19">
        <v>34720</v>
      </c>
      <c r="N12" s="18">
        <f t="shared" si="1"/>
        <v>93701.62</v>
      </c>
    </row>
    <row r="13" spans="1:14" ht="21.75" customHeight="1">
      <c r="A13" s="23" t="s">
        <v>23</v>
      </c>
      <c r="B13" s="19">
        <v>7327.08</v>
      </c>
      <c r="C13" s="19">
        <v>2375.0700000000002</v>
      </c>
      <c r="D13" s="19">
        <v>7232.07</v>
      </c>
      <c r="E13" s="19">
        <v>4963.8900000000003</v>
      </c>
      <c r="F13" s="19">
        <v>5153.8900000000003</v>
      </c>
      <c r="G13" s="19">
        <v>3170.71</v>
      </c>
      <c r="H13" s="67">
        <v>10094.030000000001</v>
      </c>
      <c r="I13" s="67">
        <v>3764.48</v>
      </c>
      <c r="J13" s="67">
        <v>3562.6</v>
      </c>
      <c r="K13" s="19">
        <v>3170.71</v>
      </c>
      <c r="L13" s="19">
        <v>1187.53</v>
      </c>
      <c r="M13" s="19">
        <v>3562.6</v>
      </c>
      <c r="N13" s="19">
        <f t="shared" si="1"/>
        <v>55564.659999999996</v>
      </c>
    </row>
    <row r="14" spans="1:14" ht="23.25" customHeight="1">
      <c r="A14" s="24" t="s">
        <v>24</v>
      </c>
      <c r="B14" s="18">
        <f>B15+B16+B17</f>
        <v>0</v>
      </c>
      <c r="C14" s="18">
        <f t="shared" ref="C14:N14" si="3">C15+C16+C17</f>
        <v>0</v>
      </c>
      <c r="D14" s="18">
        <f t="shared" si="3"/>
        <v>26436.13</v>
      </c>
      <c r="E14" s="18">
        <f t="shared" si="3"/>
        <v>0</v>
      </c>
      <c r="F14" s="18">
        <f t="shared" si="3"/>
        <v>0</v>
      </c>
      <c r="G14" s="18">
        <f t="shared" si="3"/>
        <v>110106.19</v>
      </c>
      <c r="H14" s="29">
        <f t="shared" si="3"/>
        <v>59510.11</v>
      </c>
      <c r="I14" s="29">
        <f t="shared" si="3"/>
        <v>123015.70999999999</v>
      </c>
      <c r="J14" s="29">
        <f t="shared" si="3"/>
        <v>182286</v>
      </c>
      <c r="K14" s="18">
        <f t="shared" si="3"/>
        <v>4194</v>
      </c>
      <c r="L14" s="18">
        <f t="shared" si="3"/>
        <v>0</v>
      </c>
      <c r="M14" s="18">
        <f t="shared" si="3"/>
        <v>38000</v>
      </c>
      <c r="N14" s="18">
        <f t="shared" si="3"/>
        <v>543548.14</v>
      </c>
    </row>
    <row r="15" spans="1:14" ht="42" customHeight="1">
      <c r="A15" s="23" t="s">
        <v>25</v>
      </c>
      <c r="B15" s="19"/>
      <c r="C15" s="19"/>
      <c r="D15" s="19">
        <v>15411.86</v>
      </c>
      <c r="E15" s="19"/>
      <c r="F15" s="19"/>
      <c r="G15" s="19">
        <v>110106.19</v>
      </c>
      <c r="H15" s="67">
        <v>42697.4</v>
      </c>
      <c r="I15" s="67">
        <v>30372.71</v>
      </c>
      <c r="J15" s="67">
        <v>176533.2</v>
      </c>
      <c r="K15" s="19">
        <v>4194</v>
      </c>
      <c r="L15" s="19"/>
      <c r="M15" s="19">
        <v>38000</v>
      </c>
      <c r="N15" s="19">
        <f t="shared" si="1"/>
        <v>417315.36</v>
      </c>
    </row>
    <row r="16" spans="1:14" ht="40.5" customHeight="1">
      <c r="A16" s="23" t="s">
        <v>26</v>
      </c>
      <c r="B16" s="19"/>
      <c r="C16" s="19"/>
      <c r="D16" s="19"/>
      <c r="E16" s="19"/>
      <c r="F16" s="19"/>
      <c r="G16" s="19"/>
      <c r="H16" s="67">
        <v>16812.71</v>
      </c>
      <c r="I16" s="67"/>
      <c r="J16" s="67">
        <v>5752.8</v>
      </c>
      <c r="K16" s="19"/>
      <c r="L16" s="19"/>
      <c r="M16" s="19"/>
      <c r="N16" s="67">
        <f t="shared" si="1"/>
        <v>22565.51</v>
      </c>
    </row>
    <row r="17" spans="1:14" ht="40.5" customHeight="1">
      <c r="A17" s="28" t="s">
        <v>35</v>
      </c>
      <c r="B17" s="19"/>
      <c r="C17" s="19"/>
      <c r="D17" s="19">
        <v>11024.27</v>
      </c>
      <c r="E17" s="19"/>
      <c r="F17" s="19"/>
      <c r="G17" s="19"/>
      <c r="H17" s="67"/>
      <c r="I17" s="67">
        <v>92643</v>
      </c>
      <c r="J17" s="67"/>
      <c r="K17" s="19"/>
      <c r="L17" s="19"/>
      <c r="M17" s="19"/>
      <c r="N17" s="19">
        <f t="shared" si="1"/>
        <v>103667.27</v>
      </c>
    </row>
    <row r="18" spans="1:14" ht="40.5" customHeight="1">
      <c r="A18" s="37" t="s">
        <v>49</v>
      </c>
      <c r="B18" s="19"/>
      <c r="C18" s="19"/>
      <c r="D18" s="19"/>
      <c r="E18" s="19">
        <v>9517.0300000000007</v>
      </c>
      <c r="F18" s="19">
        <v>10045.76</v>
      </c>
      <c r="G18" s="19">
        <v>89798.74</v>
      </c>
      <c r="H18" s="67">
        <v>13070.23</v>
      </c>
      <c r="I18" s="67">
        <v>11103.2</v>
      </c>
      <c r="J18" s="67">
        <v>6344.69</v>
      </c>
      <c r="K18" s="19">
        <v>11631.93</v>
      </c>
      <c r="L18" s="19"/>
      <c r="M18" s="19"/>
      <c r="N18" s="18">
        <f t="shared" si="1"/>
        <v>151511.57999999999</v>
      </c>
    </row>
    <row r="19" spans="1:14" ht="40.5" customHeight="1">
      <c r="A19" s="24" t="s">
        <v>52</v>
      </c>
      <c r="B19" s="18">
        <f>B20+B21+B22</f>
        <v>16760.760000000002</v>
      </c>
      <c r="C19" s="18">
        <f t="shared" ref="C19:M19" si="4">C20+C21+C22</f>
        <v>14205.36</v>
      </c>
      <c r="D19" s="18">
        <f t="shared" si="4"/>
        <v>-2167.4400000000005</v>
      </c>
      <c r="E19" s="18">
        <f t="shared" si="4"/>
        <v>18426.66</v>
      </c>
      <c r="F19" s="18">
        <f t="shared" si="4"/>
        <v>13351.56</v>
      </c>
      <c r="G19" s="18">
        <f t="shared" si="4"/>
        <v>3591.3599999999997</v>
      </c>
      <c r="H19" s="29">
        <f t="shared" si="4"/>
        <v>10453.99</v>
      </c>
      <c r="I19" s="29">
        <f t="shared" si="4"/>
        <v>-9058.77</v>
      </c>
      <c r="J19" s="29">
        <f t="shared" si="4"/>
        <v>18973.97</v>
      </c>
      <c r="K19" s="18">
        <f t="shared" si="4"/>
        <v>29308.7</v>
      </c>
      <c r="L19" s="18">
        <f t="shared" si="4"/>
        <v>2802.67</v>
      </c>
      <c r="M19" s="18">
        <f t="shared" si="4"/>
        <v>24534.149999999998</v>
      </c>
      <c r="N19" s="18">
        <f t="shared" ref="N19:N22" si="5">SUM(B19:M19)</f>
        <v>141182.97</v>
      </c>
    </row>
    <row r="20" spans="1:14" ht="40.5" customHeight="1">
      <c r="A20" s="23" t="s">
        <v>53</v>
      </c>
      <c r="B20" s="19">
        <v>1140</v>
      </c>
      <c r="C20" s="19">
        <v>2115</v>
      </c>
      <c r="D20" s="19">
        <v>2655</v>
      </c>
      <c r="E20" s="19">
        <v>1975.5</v>
      </c>
      <c r="F20" s="19">
        <v>2190</v>
      </c>
      <c r="G20" s="19">
        <v>1485</v>
      </c>
      <c r="H20" s="67">
        <v>3737.45</v>
      </c>
      <c r="I20" s="67">
        <v>1496</v>
      </c>
      <c r="J20" s="67">
        <v>1875.5</v>
      </c>
      <c r="K20" s="19">
        <v>5626.5</v>
      </c>
      <c r="L20" s="19">
        <v>3224</v>
      </c>
      <c r="M20" s="19">
        <v>3751</v>
      </c>
      <c r="N20" s="19">
        <f t="shared" si="5"/>
        <v>31270.95</v>
      </c>
    </row>
    <row r="21" spans="1:14" ht="40.5" customHeight="1">
      <c r="A21" s="23" t="s">
        <v>54</v>
      </c>
      <c r="B21" s="19">
        <v>3107.16</v>
      </c>
      <c r="C21" s="19">
        <v>3107.16</v>
      </c>
      <c r="D21" s="19">
        <v>3107.16</v>
      </c>
      <c r="E21" s="19">
        <v>3107.16</v>
      </c>
      <c r="F21" s="19">
        <v>3107.16</v>
      </c>
      <c r="G21" s="19">
        <v>3107.16</v>
      </c>
      <c r="H21" s="67">
        <v>3107.16</v>
      </c>
      <c r="I21" s="67">
        <v>3107.16</v>
      </c>
      <c r="J21" s="67">
        <v>3250.8</v>
      </c>
      <c r="K21" s="19">
        <v>3250.8</v>
      </c>
      <c r="L21" s="19">
        <v>3250.8</v>
      </c>
      <c r="M21" s="19">
        <v>3250.8</v>
      </c>
      <c r="N21" s="19">
        <f t="shared" si="5"/>
        <v>37860.480000000003</v>
      </c>
    </row>
    <row r="22" spans="1:14" ht="40.5" customHeight="1">
      <c r="A22" s="28" t="s">
        <v>55</v>
      </c>
      <c r="B22" s="19">
        <v>12513.6</v>
      </c>
      <c r="C22" s="19">
        <v>8983.2000000000007</v>
      </c>
      <c r="D22" s="19">
        <v>-7929.6</v>
      </c>
      <c r="E22" s="19">
        <v>13344</v>
      </c>
      <c r="F22" s="19">
        <v>8054.4</v>
      </c>
      <c r="G22" s="19">
        <v>-1000.8</v>
      </c>
      <c r="H22" s="67">
        <v>3609.38</v>
      </c>
      <c r="I22" s="67">
        <v>-13661.93</v>
      </c>
      <c r="J22" s="67">
        <v>13847.67</v>
      </c>
      <c r="K22" s="19">
        <v>20431.400000000001</v>
      </c>
      <c r="L22" s="19">
        <v>-3672.13</v>
      </c>
      <c r="M22" s="19">
        <v>17532.349999999999</v>
      </c>
      <c r="N22" s="19">
        <f t="shared" si="5"/>
        <v>72051.540000000008</v>
      </c>
    </row>
    <row r="23" spans="1:14" ht="39.75" customHeight="1">
      <c r="A23" s="24" t="s">
        <v>57</v>
      </c>
      <c r="B23" s="18">
        <v>37237.199999999997</v>
      </c>
      <c r="C23" s="18">
        <v>37237.199999999997</v>
      </c>
      <c r="D23" s="18">
        <v>37237.199999999997</v>
      </c>
      <c r="E23" s="18">
        <v>37237.199999999997</v>
      </c>
      <c r="F23" s="18">
        <v>37237.199999999997</v>
      </c>
      <c r="G23" s="18">
        <v>37237.199999999997</v>
      </c>
      <c r="H23" s="29">
        <v>37237.199999999997</v>
      </c>
      <c r="I23" s="29">
        <v>37237.199999999997</v>
      </c>
      <c r="J23" s="29">
        <v>37237.199999999997</v>
      </c>
      <c r="K23" s="18">
        <v>37237.199999999997</v>
      </c>
      <c r="L23" s="18">
        <v>37237.199999999997</v>
      </c>
      <c r="M23" s="18">
        <v>37237.199999999997</v>
      </c>
      <c r="N23" s="18">
        <f t="shared" si="1"/>
        <v>446846.40000000008</v>
      </c>
    </row>
    <row r="24" spans="1:14" ht="22.5" customHeight="1">
      <c r="A24" s="24" t="s">
        <v>27</v>
      </c>
      <c r="B24" s="29">
        <f>B4+B9+B14+B18+B23+B19</f>
        <v>141787.59</v>
      </c>
      <c r="C24" s="29">
        <f t="shared" ref="C24:N24" si="6">C4+C9+C14+C18+C23+C19</f>
        <v>134114.15999999997</v>
      </c>
      <c r="D24" s="29">
        <f t="shared" si="6"/>
        <v>170087.34999999998</v>
      </c>
      <c r="E24" s="29">
        <f t="shared" si="6"/>
        <v>149576.35</v>
      </c>
      <c r="F24" s="29">
        <f t="shared" si="6"/>
        <v>141109.68999999997</v>
      </c>
      <c r="G24" s="29">
        <f t="shared" si="6"/>
        <v>342472.86</v>
      </c>
      <c r="H24" s="29">
        <f t="shared" si="6"/>
        <v>207080.03999999998</v>
      </c>
      <c r="I24" s="29">
        <f t="shared" si="6"/>
        <v>242828.87000000002</v>
      </c>
      <c r="J24" s="29">
        <f t="shared" si="6"/>
        <v>330002.61</v>
      </c>
      <c r="K24" s="29">
        <f t="shared" si="6"/>
        <v>164176.08999999997</v>
      </c>
      <c r="L24" s="29">
        <f t="shared" si="6"/>
        <v>121008.44999999998</v>
      </c>
      <c r="M24" s="29">
        <f t="shared" si="6"/>
        <v>221333.99999999997</v>
      </c>
      <c r="N24" s="29">
        <f t="shared" si="6"/>
        <v>2365578.06</v>
      </c>
    </row>
    <row r="25" spans="1:14" ht="15.75">
      <c r="A25" s="82" t="s">
        <v>59</v>
      </c>
      <c r="B25" s="82"/>
      <c r="C25" s="82"/>
      <c r="D25" s="25"/>
      <c r="E25" s="25"/>
      <c r="F25" s="25"/>
      <c r="G25" s="31"/>
      <c r="H25" s="25"/>
      <c r="I25" s="25"/>
      <c r="J25" s="25"/>
      <c r="K25" s="25"/>
      <c r="L25" s="83" t="s">
        <v>31</v>
      </c>
      <c r="M25" s="83"/>
      <c r="N25" s="83"/>
    </row>
    <row r="26" spans="1:14" ht="15.75">
      <c r="A26" s="26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15.75">
      <c r="A27" s="82" t="s">
        <v>29</v>
      </c>
      <c r="B27" s="82"/>
      <c r="C27" s="82"/>
      <c r="D27" s="25"/>
      <c r="E27" s="25"/>
      <c r="F27" s="25"/>
      <c r="G27" s="25"/>
      <c r="H27" s="25"/>
      <c r="I27" s="25"/>
      <c r="J27" s="25"/>
      <c r="K27" s="25"/>
      <c r="L27" s="83" t="s">
        <v>38</v>
      </c>
      <c r="M27" s="83"/>
      <c r="N27" s="8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B26" sqref="B26:C26"/>
    </sheetView>
  </sheetViews>
  <sheetFormatPr defaultRowHeight="15"/>
  <cols>
    <col min="1" max="1" width="3.7109375" customWidth="1"/>
    <col min="2" max="2" width="49.42578125" customWidth="1"/>
    <col min="3" max="3" width="12.140625" customWidth="1"/>
    <col min="4" max="4" width="12.7109375" customWidth="1"/>
  </cols>
  <sheetData>
    <row r="1" spans="1:8" ht="21">
      <c r="A1" s="1"/>
      <c r="B1" s="80" t="s">
        <v>61</v>
      </c>
      <c r="C1" s="80"/>
      <c r="D1" s="80"/>
      <c r="E1" s="7"/>
      <c r="F1" s="7"/>
      <c r="G1" s="7"/>
      <c r="H1" s="7"/>
    </row>
    <row r="2" spans="1:8" ht="15.75">
      <c r="A2" s="6"/>
      <c r="B2" s="79" t="s">
        <v>33</v>
      </c>
      <c r="C2" s="79"/>
      <c r="D2" s="79"/>
      <c r="E2" s="1"/>
      <c r="F2" s="1"/>
      <c r="G2" s="1"/>
      <c r="H2" s="1"/>
    </row>
    <row r="3" spans="1:8" ht="15.75">
      <c r="A3" s="6"/>
      <c r="B3" s="80" t="s">
        <v>6</v>
      </c>
      <c r="C3" s="80"/>
      <c r="D3" s="80"/>
      <c r="E3" s="1"/>
      <c r="F3" s="1"/>
      <c r="G3" s="1"/>
      <c r="H3" s="1"/>
    </row>
    <row r="4" spans="1:8" ht="30">
      <c r="A4" s="27"/>
      <c r="B4" s="36" t="s">
        <v>0</v>
      </c>
      <c r="C4" s="27" t="s">
        <v>1</v>
      </c>
      <c r="D4" s="36" t="s">
        <v>28</v>
      </c>
      <c r="E4" s="1"/>
      <c r="F4" s="1"/>
      <c r="G4" s="1"/>
      <c r="H4" s="1"/>
    </row>
    <row r="5" spans="1:8">
      <c r="A5" s="39"/>
      <c r="B5" s="40" t="s">
        <v>3</v>
      </c>
      <c r="C5" s="39"/>
      <c r="D5" s="36"/>
      <c r="E5" s="1"/>
      <c r="F5" s="1"/>
      <c r="G5" s="1"/>
      <c r="H5" s="1"/>
    </row>
    <row r="6" spans="1:8">
      <c r="A6" s="39">
        <v>1</v>
      </c>
      <c r="B6" s="39" t="s">
        <v>90</v>
      </c>
      <c r="C6" s="39">
        <v>8931.4599999999991</v>
      </c>
      <c r="D6" s="65"/>
      <c r="E6" s="1"/>
      <c r="F6" s="1"/>
      <c r="G6" s="1"/>
      <c r="H6" s="1"/>
    </row>
    <row r="7" spans="1:8">
      <c r="A7" s="39">
        <v>2</v>
      </c>
      <c r="B7" s="39" t="s">
        <v>91</v>
      </c>
      <c r="C7" s="39">
        <v>6480.4</v>
      </c>
      <c r="D7" s="39"/>
      <c r="E7" s="1"/>
      <c r="F7" s="1"/>
      <c r="G7" s="1"/>
      <c r="H7" s="1"/>
    </row>
    <row r="8" spans="1:8" s="1" customFormat="1">
      <c r="A8" s="39"/>
      <c r="B8" s="40" t="s">
        <v>84</v>
      </c>
      <c r="C8" s="40">
        <f>SUM(C6:C7)</f>
        <v>15411.859999999999</v>
      </c>
      <c r="D8" s="40">
        <f>C8</f>
        <v>15411.859999999999</v>
      </c>
    </row>
    <row r="9" spans="1:8" s="1" customFormat="1">
      <c r="A9" s="39"/>
      <c r="B9" s="40" t="s">
        <v>11</v>
      </c>
      <c r="C9" s="39"/>
      <c r="D9" s="39"/>
    </row>
    <row r="10" spans="1:8" s="5" customFormat="1">
      <c r="A10" s="39">
        <v>1</v>
      </c>
      <c r="B10" s="39" t="s">
        <v>113</v>
      </c>
      <c r="C10" s="39">
        <v>2212.89</v>
      </c>
      <c r="D10" s="40"/>
    </row>
    <row r="11" spans="1:8">
      <c r="A11" s="39">
        <v>2</v>
      </c>
      <c r="B11" s="39" t="s">
        <v>137</v>
      </c>
      <c r="C11" s="39">
        <v>107893.3</v>
      </c>
      <c r="D11" s="40"/>
    </row>
    <row r="12" spans="1:8">
      <c r="A12" s="39"/>
      <c r="B12" s="63" t="s">
        <v>111</v>
      </c>
      <c r="C12" s="40">
        <f>SUM(C10:C11)</f>
        <v>110106.19</v>
      </c>
      <c r="D12" s="40">
        <v>125518.05</v>
      </c>
    </row>
    <row r="13" spans="1:8" s="5" customFormat="1">
      <c r="A13" s="45"/>
      <c r="B13" s="40" t="s">
        <v>12</v>
      </c>
      <c r="C13" s="45"/>
      <c r="D13" s="59"/>
    </row>
    <row r="14" spans="1:8">
      <c r="A14" s="45">
        <v>1</v>
      </c>
      <c r="B14" s="39" t="s">
        <v>126</v>
      </c>
      <c r="C14" s="45">
        <v>41426.6</v>
      </c>
      <c r="D14" s="59"/>
    </row>
    <row r="15" spans="1:8">
      <c r="A15" s="45">
        <v>2</v>
      </c>
      <c r="B15" s="39" t="s">
        <v>127</v>
      </c>
      <c r="C15" s="45">
        <v>1270.8</v>
      </c>
      <c r="D15" s="59"/>
    </row>
    <row r="16" spans="1:8">
      <c r="A16" s="45"/>
      <c r="B16" s="40" t="s">
        <v>120</v>
      </c>
      <c r="C16" s="47">
        <f>SUM(C14:C15)</f>
        <v>42697.4</v>
      </c>
      <c r="D16" s="59">
        <v>168215.45</v>
      </c>
    </row>
    <row r="17" spans="1:4">
      <c r="A17" s="45"/>
      <c r="B17" s="40" t="s">
        <v>13</v>
      </c>
      <c r="C17" s="45"/>
      <c r="D17" s="47"/>
    </row>
    <row r="18" spans="1:4">
      <c r="A18" s="45">
        <v>1</v>
      </c>
      <c r="B18" s="39" t="s">
        <v>135</v>
      </c>
      <c r="C18" s="47">
        <v>30372.71</v>
      </c>
      <c r="D18" s="59">
        <v>198588.16</v>
      </c>
    </row>
    <row r="19" spans="1:4">
      <c r="A19" s="45"/>
      <c r="B19" s="40" t="s">
        <v>14</v>
      </c>
      <c r="C19" s="45"/>
      <c r="D19" s="45"/>
    </row>
    <row r="20" spans="1:4">
      <c r="A20" s="45">
        <v>1</v>
      </c>
      <c r="B20" s="39" t="s">
        <v>149</v>
      </c>
      <c r="C20" s="47">
        <v>176533.2</v>
      </c>
      <c r="D20" s="59">
        <v>375121.36</v>
      </c>
    </row>
    <row r="21" spans="1:4">
      <c r="A21" s="45"/>
      <c r="B21" s="40" t="s">
        <v>15</v>
      </c>
      <c r="C21" s="45"/>
      <c r="D21" s="45"/>
    </row>
    <row r="22" spans="1:4">
      <c r="A22" s="45">
        <v>1</v>
      </c>
      <c r="B22" s="39" t="s">
        <v>113</v>
      </c>
      <c r="C22" s="45">
        <v>1436</v>
      </c>
      <c r="D22" s="59"/>
    </row>
    <row r="23" spans="1:4">
      <c r="A23" s="45">
        <v>2</v>
      </c>
      <c r="B23" s="39" t="s">
        <v>159</v>
      </c>
      <c r="C23" s="45">
        <v>2758</v>
      </c>
      <c r="D23" s="47"/>
    </row>
    <row r="24" spans="1:4">
      <c r="A24" s="45"/>
      <c r="B24" s="40" t="s">
        <v>155</v>
      </c>
      <c r="C24" s="47">
        <f>SUM(C22:C23)</f>
        <v>4194</v>
      </c>
      <c r="D24" s="59">
        <f>C24+D20</f>
        <v>379315.36</v>
      </c>
    </row>
    <row r="25" spans="1:4">
      <c r="A25" s="45"/>
      <c r="B25" s="40" t="s">
        <v>17</v>
      </c>
      <c r="C25" s="45"/>
      <c r="D25" s="45"/>
    </row>
    <row r="26" spans="1:4">
      <c r="A26" s="45">
        <v>1</v>
      </c>
      <c r="B26" s="39" t="s">
        <v>183</v>
      </c>
      <c r="C26" s="45">
        <v>38000</v>
      </c>
      <c r="D26" s="59">
        <f>C26+D24</f>
        <v>417315.36</v>
      </c>
    </row>
    <row r="27" spans="1:4">
      <c r="A27" s="45"/>
      <c r="B27" s="39"/>
      <c r="C27" s="45"/>
      <c r="D27" s="59"/>
    </row>
    <row r="28" spans="1:4">
      <c r="A28" s="45"/>
      <c r="B28" s="46"/>
      <c r="C28" s="45"/>
      <c r="D28" s="59"/>
    </row>
    <row r="29" spans="1:4">
      <c r="A29" s="45"/>
      <c r="B29" s="46"/>
      <c r="C29" s="45"/>
      <c r="D29" s="45"/>
    </row>
    <row r="30" spans="1:4">
      <c r="A30" s="45"/>
      <c r="B30" s="46"/>
      <c r="C30" s="45"/>
      <c r="D30" s="47"/>
    </row>
    <row r="31" spans="1:4">
      <c r="A31" s="45"/>
      <c r="B31" s="48"/>
      <c r="C31" s="45"/>
      <c r="D31" s="45"/>
    </row>
    <row r="32" spans="1:4">
      <c r="A32" s="45"/>
      <c r="B32" s="46"/>
      <c r="C32" s="45"/>
      <c r="D32" s="45"/>
    </row>
    <row r="33" spans="1:4">
      <c r="A33" s="45"/>
      <c r="B33" s="48"/>
      <c r="C33" s="47"/>
      <c r="D33" s="47"/>
    </row>
    <row r="34" spans="1:4">
      <c r="A34" s="45"/>
      <c r="B34" s="48"/>
      <c r="C34" s="45"/>
      <c r="D34" s="45"/>
    </row>
    <row r="35" spans="1:4">
      <c r="A35" s="45"/>
      <c r="B35" s="46"/>
      <c r="C35" s="45"/>
      <c r="D35" s="47"/>
    </row>
    <row r="36" spans="1:4">
      <c r="A36" s="45"/>
      <c r="B36" s="48"/>
      <c r="C36" s="47"/>
      <c r="D36" s="47"/>
    </row>
    <row r="37" spans="1:4">
      <c r="A37" s="45"/>
      <c r="B37" s="46"/>
      <c r="C37" s="45"/>
      <c r="D37" s="45"/>
    </row>
    <row r="38" spans="1:4">
      <c r="A38" s="45"/>
      <c r="B38" s="48"/>
      <c r="C38" s="47"/>
      <c r="D38" s="47"/>
    </row>
    <row r="39" spans="1:4">
      <c r="A39" s="43"/>
      <c r="B39" s="43"/>
      <c r="C39" s="43"/>
      <c r="D39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C15" sqref="C15"/>
    </sheetView>
  </sheetViews>
  <sheetFormatPr defaultRowHeight="15"/>
  <cols>
    <col min="1" max="1" width="3.7109375" customWidth="1"/>
    <col min="2" max="2" width="5.85546875" customWidth="1"/>
    <col min="3" max="3" width="46" customWidth="1"/>
    <col min="4" max="4" width="9.5703125" customWidth="1"/>
    <col min="5" max="5" width="22" customWidth="1"/>
  </cols>
  <sheetData>
    <row r="1" spans="1:5" ht="15.75">
      <c r="B1" s="38" t="s">
        <v>51</v>
      </c>
      <c r="C1" s="38"/>
      <c r="D1" s="38"/>
      <c r="E1" s="38"/>
    </row>
    <row r="2" spans="1:5">
      <c r="C2" t="s">
        <v>48</v>
      </c>
    </row>
    <row r="3" spans="1:5">
      <c r="B3" t="s">
        <v>39</v>
      </c>
    </row>
    <row r="4" spans="1:5">
      <c r="A4" s="32" t="s">
        <v>40</v>
      </c>
      <c r="B4" s="32" t="s">
        <v>40</v>
      </c>
      <c r="C4" s="32"/>
      <c r="D4" s="32" t="s">
        <v>41</v>
      </c>
      <c r="E4" s="32" t="s">
        <v>42</v>
      </c>
    </row>
    <row r="5" spans="1:5">
      <c r="A5" s="33" t="s">
        <v>43</v>
      </c>
      <c r="B5" s="33" t="s">
        <v>44</v>
      </c>
      <c r="C5" s="33" t="s">
        <v>45</v>
      </c>
      <c r="D5" s="33" t="s">
        <v>46</v>
      </c>
      <c r="E5" s="33" t="s">
        <v>47</v>
      </c>
    </row>
    <row r="6" spans="1:5">
      <c r="A6" s="14">
        <v>1</v>
      </c>
      <c r="B6" s="14"/>
      <c r="C6" s="34"/>
      <c r="D6" s="34"/>
      <c r="E6" s="34"/>
    </row>
    <row r="7" spans="1:5">
      <c r="A7" s="14">
        <v>2</v>
      </c>
      <c r="B7" s="14"/>
      <c r="C7" s="34"/>
      <c r="D7" s="34"/>
      <c r="E7" s="34"/>
    </row>
    <row r="8" spans="1:5">
      <c r="A8" s="14">
        <v>3</v>
      </c>
      <c r="B8" s="14"/>
      <c r="C8" s="34"/>
      <c r="D8" s="34"/>
      <c r="E8" s="34"/>
    </row>
    <row r="9" spans="1:5">
      <c r="A9" s="14">
        <v>4</v>
      </c>
      <c r="B9" s="14"/>
      <c r="C9" s="34"/>
      <c r="D9" s="34"/>
      <c r="E9" s="34"/>
    </row>
    <row r="10" spans="1:5">
      <c r="A10" s="14">
        <v>5</v>
      </c>
      <c r="B10" s="14"/>
      <c r="C10" s="34"/>
      <c r="D10" s="34"/>
      <c r="E10" s="34"/>
    </row>
    <row r="11" spans="1:5">
      <c r="A11" s="14">
        <v>6</v>
      </c>
      <c r="B11" s="14"/>
      <c r="C11" s="34"/>
      <c r="D11" s="34"/>
      <c r="E11" s="34"/>
    </row>
    <row r="12" spans="1:5">
      <c r="A12" s="14">
        <v>7</v>
      </c>
      <c r="B12" s="14"/>
      <c r="C12" s="34"/>
      <c r="D12" s="34"/>
      <c r="E12" s="34"/>
    </row>
    <row r="13" spans="1:5">
      <c r="A13" s="14">
        <v>8</v>
      </c>
      <c r="B13" s="14"/>
      <c r="C13" s="34"/>
      <c r="D13" s="34"/>
      <c r="E13" s="34"/>
    </row>
    <row r="14" spans="1:5">
      <c r="A14" s="14">
        <v>9</v>
      </c>
      <c r="B14" s="14"/>
      <c r="C14" s="34"/>
      <c r="D14" s="34"/>
      <c r="E14" s="34"/>
    </row>
    <row r="15" spans="1:5">
      <c r="A15" s="14">
        <v>10</v>
      </c>
      <c r="B15" s="14"/>
      <c r="C15" s="34"/>
      <c r="D15" s="34"/>
      <c r="E15" s="34"/>
    </row>
    <row r="16" spans="1:5">
      <c r="A16" s="14">
        <v>11</v>
      </c>
      <c r="B16" s="14"/>
      <c r="C16" s="34"/>
      <c r="D16" s="34"/>
      <c r="E16" s="34"/>
    </row>
    <row r="17" spans="1:5">
      <c r="A17" s="14">
        <v>12</v>
      </c>
      <c r="B17" s="14"/>
      <c r="C17" s="34"/>
      <c r="D17" s="34"/>
      <c r="E17" s="34"/>
    </row>
    <row r="18" spans="1:5">
      <c r="A18" s="14">
        <v>13</v>
      </c>
      <c r="B18" s="14"/>
      <c r="C18" s="34"/>
      <c r="D18" s="34"/>
      <c r="E18" s="34"/>
    </row>
    <row r="19" spans="1:5">
      <c r="A19" s="14">
        <v>14</v>
      </c>
      <c r="B19" s="14"/>
      <c r="C19" s="34"/>
      <c r="D19" s="34"/>
      <c r="E19" s="34"/>
    </row>
    <row r="20" spans="1:5">
      <c r="A20" s="14">
        <v>15</v>
      </c>
      <c r="B20" s="14"/>
      <c r="C20" s="34"/>
      <c r="D20" s="34"/>
      <c r="E20" s="34"/>
    </row>
    <row r="21" spans="1:5">
      <c r="A21" s="14">
        <v>16</v>
      </c>
      <c r="B21" s="14"/>
      <c r="C21" s="34"/>
      <c r="D21" s="34"/>
      <c r="E21" s="34"/>
    </row>
    <row r="22" spans="1:5">
      <c r="A22" s="14">
        <v>17</v>
      </c>
      <c r="B22" s="14"/>
      <c r="C22" s="34"/>
      <c r="D22" s="34"/>
      <c r="E22" s="34"/>
    </row>
    <row r="23" spans="1:5">
      <c r="A23" s="14">
        <v>18</v>
      </c>
      <c r="B23" s="14"/>
      <c r="C23" s="34"/>
      <c r="D23" s="34"/>
      <c r="E23" s="34"/>
    </row>
    <row r="24" spans="1:5">
      <c r="A24" s="14">
        <v>19</v>
      </c>
      <c r="B24" s="14"/>
      <c r="C24" s="34"/>
      <c r="D24" s="34"/>
      <c r="E24" s="34"/>
    </row>
    <row r="25" spans="1:5">
      <c r="A25" s="14">
        <v>20</v>
      </c>
      <c r="B25" s="14"/>
      <c r="C25" s="34"/>
      <c r="D25" s="34"/>
      <c r="E25" s="34"/>
    </row>
    <row r="26" spans="1:5">
      <c r="A26" s="14">
        <v>21</v>
      </c>
      <c r="B26" s="14"/>
      <c r="C26" s="34"/>
      <c r="D26" s="34"/>
      <c r="E26" s="34"/>
    </row>
    <row r="27" spans="1:5">
      <c r="A27" s="14">
        <v>22</v>
      </c>
      <c r="B27" s="14"/>
      <c r="C27" s="34"/>
      <c r="D27" s="34"/>
      <c r="E27" s="34"/>
    </row>
    <row r="28" spans="1:5">
      <c r="A28" s="14">
        <v>23</v>
      </c>
      <c r="B28" s="14"/>
      <c r="C28" s="34"/>
      <c r="D28" s="34"/>
      <c r="E28" s="34"/>
    </row>
    <row r="29" spans="1:5">
      <c r="A29" s="14">
        <v>24</v>
      </c>
      <c r="B29" s="14"/>
      <c r="C29" s="34"/>
      <c r="D29" s="34"/>
      <c r="E29" s="34"/>
    </row>
    <row r="30" spans="1:5">
      <c r="A30" s="14">
        <v>25</v>
      </c>
      <c r="B30" s="14"/>
      <c r="C30" s="34"/>
      <c r="D30" s="34"/>
      <c r="E30" s="34"/>
    </row>
    <row r="31" spans="1:5">
      <c r="A31" s="14">
        <v>26</v>
      </c>
      <c r="B31" s="14"/>
      <c r="C31" s="34"/>
      <c r="D31" s="34"/>
      <c r="E31" s="34"/>
    </row>
    <row r="32" spans="1:5">
      <c r="A32" s="14">
        <v>27</v>
      </c>
      <c r="B32" s="14"/>
      <c r="C32" s="34"/>
      <c r="D32" s="34"/>
      <c r="E32" s="34"/>
    </row>
    <row r="33" spans="1:5">
      <c r="A33" s="14">
        <v>28</v>
      </c>
      <c r="B33" s="14"/>
      <c r="C33" s="34"/>
      <c r="D33" s="34"/>
      <c r="E33" s="34"/>
    </row>
    <row r="34" spans="1:5">
      <c r="A34" s="14">
        <v>29</v>
      </c>
      <c r="B34" s="14"/>
      <c r="C34" s="34"/>
      <c r="D34" s="34"/>
      <c r="E34" s="34"/>
    </row>
    <row r="35" spans="1:5">
      <c r="A35" s="14">
        <v>30</v>
      </c>
      <c r="B35" s="14"/>
      <c r="C35" s="34"/>
      <c r="D35" s="34"/>
      <c r="E35" s="34"/>
    </row>
    <row r="36" spans="1:5">
      <c r="A36" s="14">
        <v>31</v>
      </c>
      <c r="B36" s="14"/>
      <c r="C36" s="34"/>
      <c r="D36" s="34"/>
      <c r="E36" s="34"/>
    </row>
    <row r="37" spans="1:5">
      <c r="A37" s="14">
        <v>32</v>
      </c>
      <c r="B37" s="14"/>
      <c r="C37" s="34"/>
      <c r="D37" s="34"/>
      <c r="E37" s="34"/>
    </row>
    <row r="38" spans="1:5">
      <c r="A38" s="14"/>
      <c r="B38" s="14"/>
      <c r="C38" s="34"/>
      <c r="D38" s="34"/>
      <c r="E38" s="34"/>
    </row>
    <row r="39" spans="1:5">
      <c r="A39" s="14"/>
      <c r="B39" s="14"/>
      <c r="C39" s="34"/>
      <c r="D39" s="34"/>
      <c r="E39" s="34"/>
    </row>
    <row r="40" spans="1:5">
      <c r="A40" s="14"/>
      <c r="B40" s="14"/>
      <c r="C40" s="34"/>
      <c r="D40" s="34"/>
      <c r="E40" s="34"/>
    </row>
    <row r="41" spans="1:5">
      <c r="A41" s="14"/>
      <c r="B41" s="14"/>
      <c r="C41" s="34"/>
      <c r="D41" s="34"/>
      <c r="E41" s="34"/>
    </row>
    <row r="42" spans="1:5">
      <c r="A42" s="14"/>
      <c r="B42" s="14"/>
      <c r="C42" s="34"/>
      <c r="D42" s="34"/>
      <c r="E42" s="34"/>
    </row>
    <row r="43" spans="1:5">
      <c r="A43" s="14"/>
      <c r="B43" s="14"/>
      <c r="C43" s="34"/>
      <c r="D43" s="34"/>
      <c r="E43" s="34"/>
    </row>
    <row r="44" spans="1:5">
      <c r="A44" s="14"/>
      <c r="B44" s="14"/>
      <c r="C44" s="34"/>
      <c r="D44" s="34"/>
      <c r="E44" s="34"/>
    </row>
    <row r="45" spans="1:5">
      <c r="A45" s="14"/>
      <c r="B45" s="14"/>
      <c r="C45" s="34"/>
      <c r="D45" s="34"/>
      <c r="E45" s="34"/>
    </row>
    <row r="46" spans="1:5">
      <c r="C46" s="35"/>
      <c r="D46" s="35"/>
      <c r="E46" s="35"/>
    </row>
    <row r="47" spans="1:5">
      <c r="C47" s="35"/>
      <c r="D47" s="35"/>
      <c r="E47" s="35"/>
    </row>
    <row r="48" spans="1:5">
      <c r="C48" s="35"/>
      <c r="D48" s="35"/>
      <c r="E48" s="35"/>
    </row>
    <row r="49" spans="3:5">
      <c r="C49" s="35"/>
      <c r="D49" s="35"/>
      <c r="E49" s="35"/>
    </row>
    <row r="50" spans="3:5">
      <c r="C50" s="35"/>
      <c r="D50" s="35"/>
      <c r="E50" s="35"/>
    </row>
    <row r="51" spans="3:5">
      <c r="C51" s="35"/>
      <c r="D51" s="35"/>
      <c r="E51" s="3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D26" sqref="D26"/>
    </sheetView>
  </sheetViews>
  <sheetFormatPr defaultRowHeight="15"/>
  <cols>
    <col min="1" max="1" width="5.28515625" customWidth="1"/>
    <col min="2" max="2" width="54.7109375" customWidth="1"/>
    <col min="3" max="3" width="10.5703125" customWidth="1"/>
    <col min="4" max="4" width="11.42578125" customWidth="1"/>
  </cols>
  <sheetData>
    <row r="1" spans="1:4" ht="15.75">
      <c r="A1" s="1"/>
      <c r="B1" s="80" t="s">
        <v>61</v>
      </c>
      <c r="C1" s="80"/>
      <c r="D1" s="80"/>
    </row>
    <row r="2" spans="1:4" ht="15.75">
      <c r="A2" s="6"/>
      <c r="B2" s="79" t="s">
        <v>33</v>
      </c>
      <c r="C2" s="79"/>
      <c r="D2" s="79"/>
    </row>
    <row r="3" spans="1:4" ht="15.75">
      <c r="A3" s="6"/>
      <c r="B3" s="80" t="s">
        <v>50</v>
      </c>
      <c r="C3" s="80"/>
      <c r="D3" s="80"/>
    </row>
    <row r="4" spans="1:4" ht="30">
      <c r="A4" s="27"/>
      <c r="B4" s="36" t="s">
        <v>0</v>
      </c>
      <c r="C4" s="27" t="s">
        <v>1</v>
      </c>
      <c r="D4" s="36" t="s">
        <v>28</v>
      </c>
    </row>
    <row r="5" spans="1:4">
      <c r="A5" s="39"/>
      <c r="B5" s="63" t="s">
        <v>9</v>
      </c>
      <c r="C5" s="39"/>
      <c r="D5" s="64"/>
    </row>
    <row r="6" spans="1:4">
      <c r="A6" s="39">
        <v>1</v>
      </c>
      <c r="B6" s="41" t="s">
        <v>105</v>
      </c>
      <c r="C6" s="39">
        <v>9517.0300000000007</v>
      </c>
      <c r="D6" s="65"/>
    </row>
    <row r="7" spans="1:4">
      <c r="A7" s="39"/>
      <c r="B7" s="63" t="s">
        <v>97</v>
      </c>
      <c r="C7" s="40">
        <v>9517.0300000000007</v>
      </c>
      <c r="D7" s="39">
        <v>9517.0300000000007</v>
      </c>
    </row>
    <row r="8" spans="1:4">
      <c r="A8" s="39"/>
      <c r="B8" s="63" t="s">
        <v>10</v>
      </c>
      <c r="C8" s="39"/>
      <c r="D8" s="40"/>
    </row>
    <row r="9" spans="1:4">
      <c r="A9" s="39">
        <v>1</v>
      </c>
      <c r="B9" s="41" t="s">
        <v>105</v>
      </c>
      <c r="C9" s="39">
        <v>10045.76</v>
      </c>
      <c r="D9" s="40">
        <v>19562.79</v>
      </c>
    </row>
    <row r="10" spans="1:4">
      <c r="A10" s="39"/>
      <c r="B10" s="40" t="s">
        <v>11</v>
      </c>
      <c r="C10" s="39"/>
      <c r="D10" s="66"/>
    </row>
    <row r="11" spans="1:4">
      <c r="A11" s="39">
        <v>1</v>
      </c>
      <c r="B11" s="62" t="s">
        <v>105</v>
      </c>
      <c r="C11" s="39">
        <v>12160.65</v>
      </c>
      <c r="D11" s="66"/>
    </row>
    <row r="12" spans="1:4" ht="30">
      <c r="A12" s="39">
        <v>2</v>
      </c>
      <c r="B12" s="62" t="s">
        <v>114</v>
      </c>
      <c r="C12" s="39">
        <v>76241.19</v>
      </c>
      <c r="D12" s="66"/>
    </row>
    <row r="13" spans="1:4">
      <c r="A13" s="39">
        <v>3</v>
      </c>
      <c r="B13" s="62" t="s">
        <v>115</v>
      </c>
      <c r="C13" s="39">
        <v>1396.9</v>
      </c>
      <c r="D13" s="66"/>
    </row>
    <row r="14" spans="1:4">
      <c r="A14" s="45"/>
      <c r="B14" s="73" t="s">
        <v>111</v>
      </c>
      <c r="C14" s="47">
        <f>SUM(C11:C13)</f>
        <v>89798.739999999991</v>
      </c>
      <c r="D14" s="59">
        <v>109361.53</v>
      </c>
    </row>
    <row r="15" spans="1:4">
      <c r="A15" s="45"/>
      <c r="B15" s="40" t="s">
        <v>12</v>
      </c>
      <c r="C15" s="45"/>
      <c r="D15" s="59"/>
    </row>
    <row r="16" spans="1:4">
      <c r="A16" s="45">
        <v>1</v>
      </c>
      <c r="B16" s="39" t="s">
        <v>105</v>
      </c>
      <c r="C16" s="45">
        <v>11631.93</v>
      </c>
      <c r="D16" s="59"/>
    </row>
    <row r="17" spans="1:4">
      <c r="A17" s="45">
        <v>2</v>
      </c>
      <c r="B17" s="39" t="s">
        <v>128</v>
      </c>
      <c r="C17" s="45">
        <v>859.5</v>
      </c>
      <c r="D17" s="59"/>
    </row>
    <row r="18" spans="1:4">
      <c r="A18" s="45">
        <v>3</v>
      </c>
      <c r="B18" s="39" t="s">
        <v>115</v>
      </c>
      <c r="C18" s="45">
        <v>578.79999999999995</v>
      </c>
      <c r="D18" s="59"/>
    </row>
    <row r="19" spans="1:4">
      <c r="A19" s="47"/>
      <c r="B19" s="40" t="s">
        <v>120</v>
      </c>
      <c r="C19" s="47">
        <f>SUM(C16:C18)</f>
        <v>13070.23</v>
      </c>
      <c r="D19" s="59">
        <v>122431.76</v>
      </c>
    </row>
    <row r="20" spans="1:4">
      <c r="A20" s="47"/>
      <c r="B20" s="40" t="s">
        <v>136</v>
      </c>
      <c r="C20" s="47"/>
      <c r="D20" s="59"/>
    </row>
    <row r="21" spans="1:4">
      <c r="A21" s="45">
        <v>1</v>
      </c>
      <c r="B21" s="39" t="s">
        <v>105</v>
      </c>
      <c r="C21" s="45">
        <v>11103.2</v>
      </c>
      <c r="D21" s="47">
        <v>133534.96</v>
      </c>
    </row>
    <row r="22" spans="1:4">
      <c r="A22" s="45"/>
      <c r="B22" s="40" t="s">
        <v>14</v>
      </c>
      <c r="C22" s="45"/>
      <c r="D22" s="47"/>
    </row>
    <row r="23" spans="1:4">
      <c r="A23" s="45">
        <v>1</v>
      </c>
      <c r="B23" s="39" t="s">
        <v>105</v>
      </c>
      <c r="C23" s="47">
        <v>6344.69</v>
      </c>
      <c r="D23" s="47">
        <v>139879.65</v>
      </c>
    </row>
    <row r="24" spans="1:4">
      <c r="A24" s="45"/>
      <c r="B24" s="40" t="s">
        <v>15</v>
      </c>
      <c r="C24" s="47"/>
      <c r="D24" s="47"/>
    </row>
    <row r="25" spans="1:4">
      <c r="A25" s="45">
        <v>1</v>
      </c>
      <c r="B25" s="39" t="s">
        <v>105</v>
      </c>
      <c r="C25" s="47">
        <v>11631.93</v>
      </c>
      <c r="D25" s="47">
        <f>C25+D23</f>
        <v>151511.57999999999</v>
      </c>
    </row>
    <row r="26" spans="1:4">
      <c r="A26" s="45"/>
      <c r="B26" s="39"/>
      <c r="C26" s="47"/>
      <c r="D26" s="47"/>
    </row>
    <row r="27" spans="1:4">
      <c r="A27" s="45"/>
      <c r="B27" s="39"/>
      <c r="C27" s="47"/>
      <c r="D27" s="47"/>
    </row>
    <row r="28" spans="1:4">
      <c r="A28" s="45"/>
      <c r="B28" s="40"/>
      <c r="C28" s="47"/>
      <c r="D28" s="59"/>
    </row>
    <row r="29" spans="1:4">
      <c r="A29" s="45"/>
      <c r="B29" s="40"/>
      <c r="C29" s="47"/>
      <c r="D29" s="59"/>
    </row>
    <row r="30" spans="1:4">
      <c r="A30" s="45"/>
      <c r="B30" s="40"/>
      <c r="C30" s="47"/>
      <c r="D30" s="59"/>
    </row>
    <row r="31" spans="1:4">
      <c r="A31" s="45"/>
      <c r="B31" s="40"/>
      <c r="C31" s="47"/>
      <c r="D31" s="59"/>
    </row>
    <row r="32" spans="1:4">
      <c r="A32" s="45"/>
      <c r="B32" s="40"/>
      <c r="C32" s="47"/>
      <c r="D32" s="59"/>
    </row>
    <row r="33" spans="1:4">
      <c r="A33" s="45"/>
      <c r="B33" s="40"/>
      <c r="C33" s="45"/>
      <c r="D33" s="45"/>
    </row>
    <row r="34" spans="1:4">
      <c r="A34" s="45"/>
      <c r="B34" s="39"/>
      <c r="C34" s="45"/>
      <c r="D34" s="59"/>
    </row>
    <row r="35" spans="1:4">
      <c r="A35" s="45"/>
      <c r="B35" s="40"/>
      <c r="C35" s="47"/>
      <c r="D35" s="47"/>
    </row>
    <row r="36" spans="1:4">
      <c r="A36" s="45"/>
      <c r="B36" s="39"/>
      <c r="C36" s="45"/>
      <c r="D36" s="47"/>
    </row>
    <row r="37" spans="1:4">
      <c r="A37" s="43"/>
      <c r="B37" s="43"/>
      <c r="C37" s="43"/>
      <c r="D37" s="43"/>
    </row>
    <row r="38" spans="1:4">
      <c r="A38" s="43"/>
      <c r="B38" s="43"/>
      <c r="C38" s="43"/>
      <c r="D38" s="43"/>
    </row>
    <row r="39" spans="1:4">
      <c r="A39" s="43"/>
      <c r="B39" s="43"/>
      <c r="C39" s="43"/>
      <c r="D39" s="43"/>
    </row>
    <row r="40" spans="1:4">
      <c r="A40" s="43"/>
      <c r="B40" s="43"/>
      <c r="C40" s="43"/>
      <c r="D40" s="4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Лиц. счет. Св. расчет</vt:lpstr>
      <vt:lpstr>ТР инж.об.</vt:lpstr>
      <vt:lpstr>Заявления жителей</vt:lpstr>
      <vt:lpstr>Дополн.работы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2016-01-22T03:02:27Z</cp:lastPrinted>
  <dcterms:created xsi:type="dcterms:W3CDTF">2011-07-25T05:21:17Z</dcterms:created>
  <dcterms:modified xsi:type="dcterms:W3CDTF">2021-02-05T04:50:01Z</dcterms:modified>
</cp:coreProperties>
</file>