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D13"/>
  <c r="F24"/>
  <c r="F28"/>
  <c r="H36" l="1"/>
  <c r="F36"/>
  <c r="H23" l="1"/>
  <c r="H35" s="1"/>
  <c r="H40" s="1"/>
  <c r="D18" s="1"/>
  <c r="F23"/>
  <c r="F35" s="1"/>
  <c r="F40" s="1"/>
  <c r="D12" s="1"/>
  <c r="D20" s="1"/>
  <c r="F19" l="1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<sst xmlns="http://schemas.openxmlformats.org/spreadsheetml/2006/main" count="38" uniqueCount="38">
  <si>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</si>
  <si>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</si>
  <si>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</si>
  <si>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</si>
  <si>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</si>
  <si>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</si>
  <si>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</si>
  <si>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</si>
  <si>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</si>
  <si>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</si>
  <si>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</si>
  <si>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</si>
  <si>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</si>
  <si>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</si>
  <si>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</si>
  <si>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</si>
  <si>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</si>
  <si>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</si>
  <si>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</si>
  <si>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</si>
  <si>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</si>
  <si>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</si>
  <si>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</si>
  <si>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</si>
  <si>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</si>
  <si>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</si>
  <si>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</si>
  <si>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</si>
  <si>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</si>
  <si>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</si>
  <si>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</si>
  <si>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</si>
  <si>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</si>
  <si>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</si>
  <si>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</si>
  <si>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</si>
  <si>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</si>
  <si>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91  за  август-декабрь   2019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</si>
</sst>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workbookViewId="0">
      <selection activeCell="H27" sqref="H27:I27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>
      <c r="A4" s="30" t="s">
        <v>37</v>
      </c>
      <c r="B4" s="30"/>
      <c r="C4" s="30"/>
      <c r="D4" s="30"/>
      <c r="E4" s="30"/>
      <c r="F4" s="30"/>
      <c r="G4" s="30"/>
      <c r="H4" s="30"/>
      <c r="I4" s="30"/>
    </row>
    <row r="6" spans="1:9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>
      <c r="A7" s="32" t="s">
        <v>3</v>
      </c>
      <c r="B7" s="33"/>
      <c r="C7" s="33"/>
      <c r="D7" s="34"/>
      <c r="E7" s="26">
        <v>1590.6</v>
      </c>
      <c r="F7" s="31"/>
      <c r="G7" s="31"/>
      <c r="H7" s="31"/>
      <c r="I7" s="27"/>
    </row>
    <row r="8" spans="1:9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>
      <c r="A9" s="2"/>
      <c r="B9" s="3"/>
      <c r="C9" s="4"/>
      <c r="D9" s="38" t="s">
        <v>5</v>
      </c>
      <c r="E9" s="39"/>
      <c r="F9" s="38" t="s">
        <v>19</v>
      </c>
      <c r="G9" s="39"/>
      <c r="H9" s="38"/>
      <c r="I9" s="39"/>
    </row>
    <row r="10" spans="1:9" ht="45" customHeight="1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>
      <c r="A11" s="23" t="s">
        <v>18</v>
      </c>
      <c r="B11" s="24"/>
      <c r="C11" s="25"/>
      <c r="D11" s="26"/>
      <c r="E11" s="27"/>
      <c r="F11" s="28">
        <v>0</v>
      </c>
      <c r="G11" s="29"/>
      <c r="H11" s="26"/>
      <c r="I11" s="27"/>
    </row>
    <row r="12" spans="1:9">
      <c r="A12" s="42" t="s">
        <v>6</v>
      </c>
      <c r="B12" s="43"/>
      <c r="C12" s="44"/>
      <c r="D12" s="45">
        <f>F40</f>
        <v>128357.45</v>
      </c>
      <c r="E12" s="27"/>
      <c r="F12" s="26">
        <v>0</v>
      </c>
      <c r="G12" s="27"/>
      <c r="H12" s="26"/>
      <c r="I12" s="27"/>
    </row>
    <row r="13" spans="1:9">
      <c r="A13" s="46" t="s">
        <v>7</v>
      </c>
      <c r="B13" s="47"/>
      <c r="C13" s="48"/>
      <c r="D13" s="52">
        <f>2047.04+90340.16+476.55+5839.42</f>
        <v>98703.17</v>
      </c>
      <c r="E13" s="53"/>
      <c r="F13" s="52">
        <v>0</v>
      </c>
      <c r="G13" s="53"/>
      <c r="H13" s="52"/>
      <c r="I13" s="53"/>
    </row>
    <row r="14" spans="1:9">
      <c r="A14" s="49"/>
      <c r="B14" s="50"/>
      <c r="C14" s="51"/>
      <c r="D14" s="54"/>
      <c r="E14" s="55"/>
      <c r="F14" s="54"/>
      <c r="G14" s="55"/>
      <c r="H14" s="54"/>
      <c r="I14" s="55"/>
    </row>
    <row r="15" spans="1:9">
      <c r="A15" s="56" t="s">
        <v>14</v>
      </c>
      <c r="B15" s="57"/>
      <c r="C15" s="58"/>
      <c r="D15" s="52"/>
      <c r="E15" s="53"/>
      <c r="F15" s="67"/>
      <c r="G15" s="68"/>
      <c r="H15" s="52"/>
      <c r="I15" s="53"/>
    </row>
    <row r="16" spans="1:9">
      <c r="A16" s="59"/>
      <c r="B16" s="60"/>
      <c r="C16" s="61"/>
      <c r="D16" s="65"/>
      <c r="E16" s="66"/>
      <c r="F16" s="69"/>
      <c r="G16" s="70"/>
      <c r="H16" s="65"/>
      <c r="I16" s="66"/>
    </row>
    <row r="17" spans="1:9">
      <c r="A17" s="62"/>
      <c r="B17" s="63"/>
      <c r="C17" s="64"/>
      <c r="D17" s="54"/>
      <c r="E17" s="55"/>
      <c r="F17" s="71"/>
      <c r="G17" s="72"/>
      <c r="H17" s="54"/>
      <c r="I17" s="55"/>
    </row>
    <row r="18" spans="1:9">
      <c r="A18" s="42" t="s">
        <v>8</v>
      </c>
      <c r="B18" s="43"/>
      <c r="C18" s="44"/>
      <c r="D18" s="73">
        <f>H40</f>
        <v>224809.24</v>
      </c>
      <c r="E18" s="74"/>
      <c r="F18" s="75">
        <v>0</v>
      </c>
      <c r="G18" s="74"/>
      <c r="H18" s="26"/>
      <c r="I18" s="27"/>
    </row>
    <row r="19" spans="1:9">
      <c r="A19" s="42" t="s">
        <v>20</v>
      </c>
      <c r="B19" s="43"/>
      <c r="C19" s="44"/>
      <c r="D19" s="75">
        <f>D11+D12+D15-D18</f>
        <v>-96451.79</v>
      </c>
      <c r="E19" s="74"/>
      <c r="F19" s="26">
        <f>F11+F12+F15-F18</f>
        <v>0</v>
      </c>
      <c r="G19" s="27"/>
      <c r="H19" s="26"/>
      <c r="I19" s="27"/>
    </row>
    <row r="20" spans="1:9" ht="21" customHeight="1">
      <c r="A20" s="23" t="s">
        <v>21</v>
      </c>
      <c r="B20" s="24"/>
      <c r="C20" s="25"/>
      <c r="D20" s="45">
        <f>D12/(E7+E8)/5</f>
        <v>16.139500817301645</v>
      </c>
      <c r="E20" s="76"/>
      <c r="F20" s="45"/>
      <c r="G20" s="76"/>
      <c r="H20" s="26"/>
      <c r="I20" s="27"/>
    </row>
    <row r="21" spans="1:9">
      <c r="A21" s="77"/>
      <c r="B21" s="78"/>
      <c r="C21" s="78"/>
      <c r="D21" s="78"/>
      <c r="E21" s="79"/>
      <c r="F21" s="38" t="s">
        <v>22</v>
      </c>
      <c r="G21" s="39"/>
      <c r="H21" s="38" t="s">
        <v>23</v>
      </c>
      <c r="I21" s="39"/>
    </row>
    <row r="22" spans="1:9" ht="27.75" customHeight="1">
      <c r="A22" s="77"/>
      <c r="B22" s="78"/>
      <c r="C22" s="78"/>
      <c r="D22" s="78"/>
      <c r="E22" s="79"/>
      <c r="F22" s="80"/>
      <c r="G22" s="81"/>
      <c r="H22" s="80"/>
      <c r="I22" s="81"/>
    </row>
    <row r="23" spans="1:9">
      <c r="A23" s="82" t="s">
        <v>9</v>
      </c>
      <c r="B23" s="83"/>
      <c r="C23" s="83"/>
      <c r="D23" s="83"/>
      <c r="E23" s="84"/>
      <c r="F23" s="85">
        <f>F24+F25+F26+F27+F28+F29+F30+F31</f>
        <v>76348.239999999991</v>
      </c>
      <c r="G23" s="86"/>
      <c r="H23" s="85">
        <f>H24+H25+H26+H27+H28+H29+H30+H31</f>
        <v>95708.160000000003</v>
      </c>
      <c r="I23" s="86"/>
    </row>
    <row r="24" spans="1:9">
      <c r="A24" s="23" t="s">
        <v>26</v>
      </c>
      <c r="B24" s="24"/>
      <c r="C24" s="24"/>
      <c r="D24" s="24"/>
      <c r="E24" s="25"/>
      <c r="F24" s="87">
        <f>5169.45-1750.22</f>
        <v>3419.2299999999996</v>
      </c>
      <c r="G24" s="88"/>
      <c r="H24" s="54">
        <v>7613.14</v>
      </c>
      <c r="I24" s="55"/>
    </row>
    <row r="25" spans="1:9">
      <c r="A25" s="62" t="s">
        <v>27</v>
      </c>
      <c r="B25" s="63"/>
      <c r="C25" s="63"/>
      <c r="D25" s="63"/>
      <c r="E25" s="64"/>
      <c r="F25" s="45">
        <v>4930.8599999999997</v>
      </c>
      <c r="G25" s="76"/>
      <c r="H25" s="26">
        <v>15658</v>
      </c>
      <c r="I25" s="27"/>
    </row>
    <row r="26" spans="1:9">
      <c r="A26" s="42" t="s">
        <v>10</v>
      </c>
      <c r="B26" s="43"/>
      <c r="C26" s="43"/>
      <c r="D26" s="43"/>
      <c r="E26" s="44"/>
      <c r="F26" s="45">
        <v>5328.51</v>
      </c>
      <c r="G26" s="76"/>
      <c r="H26" s="26">
        <v>10203.19</v>
      </c>
      <c r="I26" s="27"/>
    </row>
    <row r="27" spans="1:9">
      <c r="A27" s="42" t="s">
        <v>15</v>
      </c>
      <c r="B27" s="43"/>
      <c r="C27" s="43"/>
      <c r="D27" s="43"/>
      <c r="E27" s="44"/>
      <c r="F27" s="45">
        <v>3658.38</v>
      </c>
      <c r="G27" s="76"/>
      <c r="H27" s="75">
        <v>1065.18</v>
      </c>
      <c r="I27" s="74"/>
    </row>
    <row r="28" spans="1:9">
      <c r="A28" s="42" t="s">
        <v>25</v>
      </c>
      <c r="B28" s="43"/>
      <c r="C28" s="43"/>
      <c r="D28" s="43"/>
      <c r="E28" s="44"/>
      <c r="F28" s="45">
        <f>17655.66+1590.6</f>
        <v>19246.259999999998</v>
      </c>
      <c r="G28" s="76"/>
      <c r="H28" s="26">
        <f>17655.65+3748</f>
        <v>21403.65</v>
      </c>
      <c r="I28" s="27"/>
    </row>
    <row r="29" spans="1:9">
      <c r="A29" s="42" t="s">
        <v>11</v>
      </c>
      <c r="B29" s="43"/>
      <c r="C29" s="43"/>
      <c r="D29" s="43"/>
      <c r="E29" s="44"/>
      <c r="F29" s="45">
        <v>39765</v>
      </c>
      <c r="G29" s="76"/>
      <c r="H29" s="26">
        <v>39765</v>
      </c>
      <c r="I29" s="27"/>
    </row>
    <row r="30" spans="1:9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>
      <c r="A31" s="42" t="s">
        <v>34</v>
      </c>
      <c r="B31" s="43"/>
      <c r="C31" s="43"/>
      <c r="D31" s="43"/>
      <c r="E31" s="44"/>
      <c r="F31" s="45"/>
      <c r="G31" s="76"/>
      <c r="H31" s="26"/>
      <c r="I31" s="27"/>
    </row>
    <row r="32" spans="1:9">
      <c r="A32" s="89" t="s">
        <v>12</v>
      </c>
      <c r="B32" s="90"/>
      <c r="C32" s="90"/>
      <c r="D32" s="90"/>
      <c r="E32" s="91"/>
      <c r="F32" s="85">
        <v>27517.38</v>
      </c>
      <c r="G32" s="86"/>
      <c r="H32" s="92">
        <v>27513.9</v>
      </c>
      <c r="I32" s="93"/>
    </row>
    <row r="33" spans="1:10">
      <c r="A33" s="89" t="s">
        <v>13</v>
      </c>
      <c r="B33" s="90"/>
      <c r="C33" s="90"/>
      <c r="D33" s="90"/>
      <c r="E33" s="91"/>
      <c r="F33" s="85">
        <v>13599.63</v>
      </c>
      <c r="G33" s="86"/>
      <c r="H33" s="92">
        <v>98922.880000000005</v>
      </c>
      <c r="I33" s="93"/>
    </row>
    <row r="34" spans="1:10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>
      <c r="A35" s="89" t="s">
        <v>28</v>
      </c>
      <c r="B35" s="90"/>
      <c r="C35" s="90"/>
      <c r="D35" s="90"/>
      <c r="E35" s="91"/>
      <c r="F35" s="85">
        <f>F23+F32+F33+F34</f>
        <v>117465.25</v>
      </c>
      <c r="G35" s="86"/>
      <c r="H35" s="85">
        <f>H23+H32+H33+H34</f>
        <v>222144.94</v>
      </c>
      <c r="I35" s="86"/>
      <c r="J35" s="11"/>
    </row>
    <row r="36" spans="1:10">
      <c r="A36" s="12" t="s">
        <v>29</v>
      </c>
      <c r="B36" s="13"/>
      <c r="C36" s="13"/>
      <c r="D36" s="13"/>
      <c r="E36" s="14"/>
      <c r="F36" s="85">
        <f>F37+F38+F39</f>
        <v>10892.2</v>
      </c>
      <c r="G36" s="86"/>
      <c r="H36" s="85">
        <f>H37+H38+H39</f>
        <v>2664.3</v>
      </c>
      <c r="I36" s="86"/>
    </row>
    <row r="37" spans="1:10">
      <c r="A37" s="15" t="s">
        <v>30</v>
      </c>
      <c r="B37" s="16"/>
      <c r="C37" s="16"/>
      <c r="D37" s="16"/>
      <c r="E37" s="17"/>
      <c r="F37" s="96">
        <v>2664.28</v>
      </c>
      <c r="G37" s="97"/>
      <c r="H37" s="96">
        <v>2664.3</v>
      </c>
      <c r="I37" s="97"/>
    </row>
    <row r="38" spans="1:10">
      <c r="A38" s="15" t="s">
        <v>31</v>
      </c>
      <c r="B38" s="16"/>
      <c r="C38" s="16"/>
      <c r="D38" s="16"/>
      <c r="E38" s="17"/>
      <c r="F38" s="96">
        <v>626.73</v>
      </c>
      <c r="G38" s="97"/>
      <c r="H38" s="96">
        <v>0</v>
      </c>
      <c r="I38" s="97"/>
    </row>
    <row r="39" spans="1:10">
      <c r="A39" s="98" t="s">
        <v>32</v>
      </c>
      <c r="B39" s="99"/>
      <c r="C39" s="99"/>
      <c r="D39" s="99"/>
      <c r="E39" s="100"/>
      <c r="F39" s="96">
        <v>7601.19</v>
      </c>
      <c r="G39" s="97"/>
      <c r="H39" s="96">
        <v>0</v>
      </c>
      <c r="I39" s="97"/>
    </row>
    <row r="40" spans="1:10">
      <c r="A40" s="89" t="s">
        <v>24</v>
      </c>
      <c r="B40" s="90"/>
      <c r="C40" s="90"/>
      <c r="D40" s="90"/>
      <c r="E40" s="91"/>
      <c r="F40" s="85">
        <f>F35+F36</f>
        <v>128357.45</v>
      </c>
      <c r="G40" s="93"/>
      <c r="H40" s="85">
        <f>H35+H36</f>
        <v>224809.24</v>
      </c>
      <c r="I40" s="93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22" t="s">
        <v>36</v>
      </c>
      <c r="B42" s="18"/>
      <c r="C42" s="18"/>
      <c r="D42" s="18"/>
      <c r="E42" s="18"/>
      <c r="F42" s="19"/>
      <c r="G42" s="20"/>
      <c r="H42" s="21" t="s">
        <v>33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2020-03-20T03:56:35Z</dcterms:modified>
</cp:coreProperties>
</file>