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D21" i="1"/>
  <c r="F29" i="1"/>
  <c r="D13" i="1"/>
  <c r="F40" i="1" l="1"/>
  <c r="H40" i="1" l="1"/>
  <c r="H39" i="1"/>
  <c r="F24" i="1"/>
  <c r="F39" i="1" s="1"/>
  <c r="H44" i="1" l="1"/>
  <c r="D19" i="1" s="1"/>
  <c r="F44" i="1"/>
  <c r="D12" i="1" s="1"/>
  <c r="F20" i="1" l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<sst xmlns="http://schemas.openxmlformats.org/spreadsheetml/2006/main" count="46" uniqueCount="45">
  <si>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</si>
  <si>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</si>
  <si>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</si>
  <si>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</si>
  <si>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</si>
  <si>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</si>
  <si>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</si>
  <si>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</si>
  <si>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</si>
  <si>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</si>
  <si>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</si>
  <si>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</si>
  <si>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</si>
  <si>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</si>
  <si>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</si>
  <si>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</si>
  <si>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</si>
  <si>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</si>
  <si>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</si>
  <si>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</si>
  <si>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</si>
  <si>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</si>
  <si>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</si>
  <si>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</si>
  <si>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</si>
  <si>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</si>
  <si>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</si>
  <si>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</si>
  <si>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</si>
  <si>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</si>
  <si>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</si>
  <si>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</si>
  <si>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</si>
  <si>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</si>
  <si>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</si>
  <si>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</si>
  <si>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</si>
  <si>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</si>
  <si>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</si>
  <si>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</si>
  <si>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</si>
  <si>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 xml:space="preserve">Переходящие остатки денежных средств </t>
  </si>
  <si>
    <t>многоквартирному дому по адресу ул. Сосновая, 16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</si>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</sst>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6898.1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108" t="s">
        <v>41</v>
      </c>
      <c r="B11" s="109"/>
      <c r="C11" s="110"/>
      <c r="D11" s="111">
        <v>-76974.67</v>
      </c>
      <c r="E11" s="112"/>
      <c r="F11" s="113">
        <v>893707.79</v>
      </c>
      <c r="G11" s="114"/>
      <c r="H11" s="111"/>
      <c r="I11" s="112"/>
    </row>
    <row r="12" spans="1:9" x14ac:dyDescent="0.25">
      <c r="A12" s="32" t="s">
        <v>6</v>
      </c>
      <c r="B12" s="33"/>
      <c r="C12" s="34"/>
      <c r="D12" s="35">
        <f>F44</f>
        <v>1945543.26</v>
      </c>
      <c r="E12" s="39"/>
      <c r="F12" s="38">
        <v>314781.65999999997</v>
      </c>
      <c r="G12" s="39"/>
      <c r="H12" s="35"/>
      <c r="I12" s="39"/>
    </row>
    <row r="13" spans="1:9" x14ac:dyDescent="0.25">
      <c r="A13" s="79" t="s">
        <v>7</v>
      </c>
      <c r="B13" s="80"/>
      <c r="C13" s="81"/>
      <c r="D13" s="85">
        <f>41853.76+1719613.96+9722.88+85627.19</f>
        <v>1856817.7899999998</v>
      </c>
      <c r="E13" s="86"/>
      <c r="F13" s="89">
        <v>375800.19</v>
      </c>
      <c r="G13" s="90"/>
      <c r="H13" s="92"/>
      <c r="I13" s="93"/>
    </row>
    <row r="14" spans="1:9" x14ac:dyDescent="0.25">
      <c r="A14" s="82"/>
      <c r="B14" s="83"/>
      <c r="C14" s="84"/>
      <c r="D14" s="87"/>
      <c r="E14" s="88"/>
      <c r="F14" s="91"/>
      <c r="G14" s="52"/>
      <c r="H14" s="53"/>
      <c r="I14" s="54"/>
    </row>
    <row r="15" spans="1:9" x14ac:dyDescent="0.25">
      <c r="A15" s="94" t="s">
        <v>40</v>
      </c>
      <c r="B15" s="95"/>
      <c r="C15" s="96"/>
      <c r="D15" s="92"/>
      <c r="E15" s="93"/>
      <c r="F15" s="102"/>
      <c r="G15" s="103"/>
      <c r="H15" s="92"/>
      <c r="I15" s="93"/>
    </row>
    <row r="16" spans="1:9" x14ac:dyDescent="0.25">
      <c r="A16" s="97"/>
      <c r="B16" s="98"/>
      <c r="C16" s="99"/>
      <c r="D16" s="100"/>
      <c r="E16" s="101"/>
      <c r="F16" s="104"/>
      <c r="G16" s="105"/>
      <c r="H16" s="100"/>
      <c r="I16" s="101"/>
    </row>
    <row r="17" spans="1:9" x14ac:dyDescent="0.25">
      <c r="A17" s="55"/>
      <c r="B17" s="56"/>
      <c r="C17" s="57"/>
      <c r="D17" s="53"/>
      <c r="E17" s="54"/>
      <c r="F17" s="106"/>
      <c r="G17" s="107"/>
      <c r="H17" s="53"/>
      <c r="I17" s="54"/>
    </row>
    <row r="18" spans="1:9" ht="30.75" customHeight="1" x14ac:dyDescent="0.25">
      <c r="A18" s="48" t="s">
        <v>35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</f>
        <v>1917589.0299999998</v>
      </c>
      <c r="E19" s="45"/>
      <c r="F19" s="44">
        <v>0</v>
      </c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-49020.439999999711</v>
      </c>
      <c r="E20" s="45"/>
      <c r="F20" s="38">
        <f>F11+F12+F15-F19</f>
        <v>1208489.45</v>
      </c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23.503371218161522</v>
      </c>
      <c r="E21" s="36"/>
      <c r="F21" s="35"/>
      <c r="G21" s="36"/>
      <c r="H21" s="38"/>
      <c r="I21" s="39"/>
    </row>
    <row r="22" spans="1:9" ht="15" customHeight="1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1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981736.79</v>
      </c>
      <c r="G24" s="37"/>
      <c r="H24" s="30">
        <f>H25+H26+H27+H28+H29+H30+H31+H32+H33+H34</f>
        <v>981722.24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38905.279999999999</v>
      </c>
      <c r="G25" s="52"/>
      <c r="H25" s="53">
        <v>33572.26</v>
      </c>
      <c r="I25" s="54"/>
    </row>
    <row r="26" spans="1:9" x14ac:dyDescent="0.25">
      <c r="A26" s="55" t="s">
        <v>37</v>
      </c>
      <c r="B26" s="56"/>
      <c r="C26" s="56"/>
      <c r="D26" s="56"/>
      <c r="E26" s="57"/>
      <c r="F26" s="35">
        <v>115888.08</v>
      </c>
      <c r="G26" s="36"/>
      <c r="H26" s="38">
        <v>81264.28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41388.6</v>
      </c>
      <c r="G27" s="36"/>
      <c r="H27" s="38">
        <v>34284.07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41388.6</v>
      </c>
      <c r="G28" s="36"/>
      <c r="H28" s="44">
        <v>18891.98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f>236742.79-4138.86-0.8</f>
        <v>232603.13000000003</v>
      </c>
      <c r="G29" s="36"/>
      <c r="H29" s="38">
        <f>203631.96+34125+11997.71</f>
        <v>249754.66999999998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507424.24</v>
      </c>
      <c r="G30" s="36"/>
      <c r="H30" s="38">
        <v>507424.2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6">
        <v>4138.8599999999997</v>
      </c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56530.78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277303.62</v>
      </c>
      <c r="G35" s="37"/>
      <c r="H35" s="40">
        <v>277303.67999999999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>
        <v>509079.78</v>
      </c>
      <c r="G37" s="37"/>
      <c r="H37" s="30">
        <v>509213.24</v>
      </c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v>33938.65</v>
      </c>
      <c r="G38" s="37"/>
      <c r="H38" s="30">
        <v>50382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1802058.84</v>
      </c>
      <c r="G39" s="31"/>
      <c r="H39" s="30">
        <f>H24+H35+H36+H37+H38</f>
        <v>1818621.16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143484.42000000001</v>
      </c>
      <c r="G40" s="37"/>
      <c r="H40" s="30">
        <f>H41+H42+H43</f>
        <v>98967.87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43873.52</v>
      </c>
      <c r="G41" s="37"/>
      <c r="H41" s="30">
        <v>0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10209.58</v>
      </c>
      <c r="G42" s="37"/>
      <c r="H42" s="30">
        <v>17144.95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89401.32</v>
      </c>
      <c r="G43" s="37"/>
      <c r="H43" s="30">
        <v>81822.92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1945543.26</v>
      </c>
      <c r="G44" s="31"/>
      <c r="H44" s="30">
        <f>H39+H40</f>
        <v>1917589.0299999998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2021-02-08T08:29:31Z</dcterms:modified>
</cp:coreProperties>
</file>