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26" i="1" l="1"/>
  <c r="F35" i="1"/>
  <c r="D13" i="1" l="1"/>
  <c r="H39" i="1" l="1"/>
  <c r="F39" i="1"/>
  <c r="H38" i="1" l="1"/>
  <c r="H43" i="1" s="1"/>
  <c r="D19" i="1" s="1"/>
  <c r="F24" i="1"/>
  <c r="F38" i="1" l="1"/>
  <c r="F43" i="1" s="1"/>
  <c r="D12" i="1" s="1"/>
  <c r="F20" i="1"/>
  <c r="D21" i="1" l="1"/>
  <c r="D20" i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<sst xmlns="http://schemas.openxmlformats.org/spreadsheetml/2006/main" count="41" uniqueCount="41">
  <si>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</si>
  <si>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</si>
  <si>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</si>
  <si>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</si>
  <si>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</si>
  <si>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</si>
  <si>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</si>
  <si>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</si>
  <si>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</si>
  <si>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</si>
  <si>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</si>
  <si>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</si>
  <si>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</si>
  <si>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</si>
  <si>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</si>
  <si>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</si>
  <si>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</si>
  <si>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</si>
  <si>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</si>
  <si>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</si>
  <si>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</si>
  <si>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</si>
  <si>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</si>
  <si>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</si>
  <si>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</si>
  <si>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</si>
  <si>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</si>
  <si>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</si>
  <si>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средства повышающего коэффициента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</si>
  <si>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</si>
  <si>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</si>
  <si>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</si>
  <si>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</si>
  <si>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</si>
  <si>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</si>
  <si>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</si>
  <si>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</si>
  <si>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</si>
  <si>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многоквартирному дому по адресу ул. Советская, 3А за  2020 год</t>
  </si>
  <si>
    <t>Содержание придомовой территории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</si>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</sst>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4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106" t="s">
        <v>0</v>
      </c>
      <c r="B3" s="106"/>
      <c r="C3" s="106"/>
      <c r="D3" s="106"/>
      <c r="E3" s="106"/>
      <c r="F3" s="106"/>
      <c r="G3" s="106"/>
      <c r="H3" s="106"/>
      <c r="I3" s="106"/>
    </row>
    <row r="4" spans="1:9" ht="15.75" x14ac:dyDescent="0.25">
      <c r="A4" s="106" t="s">
        <v>38</v>
      </c>
      <c r="B4" s="106"/>
      <c r="C4" s="106"/>
      <c r="D4" s="106"/>
      <c r="E4" s="106"/>
      <c r="F4" s="106"/>
      <c r="G4" s="106"/>
      <c r="H4" s="106"/>
      <c r="I4" s="106"/>
    </row>
    <row r="6" spans="1:9" x14ac:dyDescent="0.25">
      <c r="A6" s="54" t="s">
        <v>1</v>
      </c>
      <c r="B6" s="107"/>
      <c r="C6" s="107"/>
      <c r="D6" s="55"/>
      <c r="E6" s="54" t="s">
        <v>2</v>
      </c>
      <c r="F6" s="107"/>
      <c r="G6" s="107"/>
      <c r="H6" s="107"/>
      <c r="I6" s="55"/>
    </row>
    <row r="7" spans="1:9" x14ac:dyDescent="0.25">
      <c r="A7" s="108" t="s">
        <v>3</v>
      </c>
      <c r="B7" s="109"/>
      <c r="C7" s="109"/>
      <c r="D7" s="110"/>
      <c r="E7" s="54">
        <v>3268.4</v>
      </c>
      <c r="F7" s="107"/>
      <c r="G7" s="107"/>
      <c r="H7" s="107"/>
      <c r="I7" s="55"/>
    </row>
    <row r="8" spans="1:9" x14ac:dyDescent="0.25">
      <c r="A8" s="111" t="s">
        <v>4</v>
      </c>
      <c r="B8" s="112"/>
      <c r="C8" s="112"/>
      <c r="D8" s="113"/>
      <c r="E8" s="54">
        <v>60</v>
      </c>
      <c r="F8" s="107"/>
      <c r="G8" s="107"/>
      <c r="H8" s="107"/>
      <c r="I8" s="107"/>
    </row>
    <row r="9" spans="1:9" x14ac:dyDescent="0.25">
      <c r="A9" s="2"/>
      <c r="B9" s="3"/>
      <c r="C9" s="4"/>
      <c r="D9" s="78" t="s">
        <v>5</v>
      </c>
      <c r="E9" s="79"/>
      <c r="F9" s="78" t="s">
        <v>21</v>
      </c>
      <c r="G9" s="79"/>
      <c r="H9" s="78" t="s">
        <v>28</v>
      </c>
      <c r="I9" s="79"/>
    </row>
    <row r="10" spans="1:9" ht="45" customHeight="1" x14ac:dyDescent="0.25">
      <c r="A10" s="5"/>
      <c r="B10" s="6"/>
      <c r="C10" s="7"/>
      <c r="D10" s="114"/>
      <c r="E10" s="115"/>
      <c r="F10" s="114"/>
      <c r="G10" s="115"/>
      <c r="H10" s="114"/>
      <c r="I10" s="115"/>
    </row>
    <row r="11" spans="1:9" ht="30.75" customHeight="1" x14ac:dyDescent="0.25">
      <c r="A11" s="99" t="s">
        <v>20</v>
      </c>
      <c r="B11" s="100"/>
      <c r="C11" s="101"/>
      <c r="D11" s="102">
        <v>-68299.17</v>
      </c>
      <c r="E11" s="103"/>
      <c r="F11" s="104">
        <v>748043.63</v>
      </c>
      <c r="G11" s="105"/>
      <c r="H11" s="102"/>
      <c r="I11" s="103"/>
    </row>
    <row r="12" spans="1:9" x14ac:dyDescent="0.25">
      <c r="A12" s="31" t="s">
        <v>6</v>
      </c>
      <c r="B12" s="32"/>
      <c r="C12" s="33"/>
      <c r="D12" s="52">
        <f>F43</f>
        <v>695344.8</v>
      </c>
      <c r="E12" s="55"/>
      <c r="F12" s="54">
        <v>182494.24</v>
      </c>
      <c r="G12" s="55"/>
      <c r="H12" s="52"/>
      <c r="I12" s="55"/>
    </row>
    <row r="13" spans="1:9" x14ac:dyDescent="0.25">
      <c r="A13" s="116" t="s">
        <v>7</v>
      </c>
      <c r="B13" s="117"/>
      <c r="C13" s="118"/>
      <c r="D13" s="88">
        <f>9053.05+647203.33+1226.58+15991.08</f>
        <v>673474.03999999992</v>
      </c>
      <c r="E13" s="89"/>
      <c r="F13" s="88">
        <v>203823.04</v>
      </c>
      <c r="G13" s="89"/>
      <c r="H13" s="88"/>
      <c r="I13" s="89"/>
    </row>
    <row r="14" spans="1:9" x14ac:dyDescent="0.25">
      <c r="A14" s="119"/>
      <c r="B14" s="120"/>
      <c r="C14" s="121"/>
      <c r="D14" s="70"/>
      <c r="E14" s="71"/>
      <c r="F14" s="70"/>
      <c r="G14" s="71"/>
      <c r="H14" s="70"/>
      <c r="I14" s="71"/>
    </row>
    <row r="15" spans="1:9" ht="12" customHeight="1" x14ac:dyDescent="0.25">
      <c r="A15" s="82" t="s">
        <v>27</v>
      </c>
      <c r="B15" s="83"/>
      <c r="C15" s="84"/>
      <c r="D15" s="88">
        <v>720</v>
      </c>
      <c r="E15" s="89"/>
      <c r="F15" s="92"/>
      <c r="G15" s="93"/>
      <c r="H15" s="88"/>
      <c r="I15" s="89"/>
    </row>
    <row r="16" spans="1:9" ht="12" customHeight="1" x14ac:dyDescent="0.25">
      <c r="A16" s="85"/>
      <c r="B16" s="86"/>
      <c r="C16" s="87"/>
      <c r="D16" s="90"/>
      <c r="E16" s="91"/>
      <c r="F16" s="94"/>
      <c r="G16" s="95"/>
      <c r="H16" s="90"/>
      <c r="I16" s="91"/>
    </row>
    <row r="17" spans="1:9" ht="12" customHeight="1" x14ac:dyDescent="0.25">
      <c r="A17" s="72"/>
      <c r="B17" s="73"/>
      <c r="C17" s="74"/>
      <c r="D17" s="70"/>
      <c r="E17" s="71"/>
      <c r="F17" s="96"/>
      <c r="G17" s="97"/>
      <c r="H17" s="70"/>
      <c r="I17" s="71"/>
    </row>
    <row r="18" spans="1:9" ht="32.25" customHeight="1" x14ac:dyDescent="0.25">
      <c r="A18" s="65" t="s">
        <v>37</v>
      </c>
      <c r="B18" s="66"/>
      <c r="C18" s="67"/>
      <c r="D18" s="54"/>
      <c r="E18" s="55"/>
      <c r="F18" s="24"/>
      <c r="G18" s="25"/>
      <c r="H18" s="22"/>
      <c r="I18" s="23"/>
    </row>
    <row r="19" spans="1:9" x14ac:dyDescent="0.25">
      <c r="A19" s="31" t="s">
        <v>8</v>
      </c>
      <c r="B19" s="32"/>
      <c r="C19" s="33"/>
      <c r="D19" s="98">
        <f>H43</f>
        <v>591181.42999999993</v>
      </c>
      <c r="E19" s="61"/>
      <c r="F19" s="60">
        <v>0</v>
      </c>
      <c r="G19" s="61"/>
      <c r="H19" s="52"/>
      <c r="I19" s="55"/>
    </row>
    <row r="20" spans="1:9" x14ac:dyDescent="0.25">
      <c r="A20" s="31" t="s">
        <v>22</v>
      </c>
      <c r="B20" s="32"/>
      <c r="C20" s="33"/>
      <c r="D20" s="52">
        <f>D11+D12+D15+D18-D19</f>
        <v>36584.20000000007</v>
      </c>
      <c r="E20" s="55"/>
      <c r="F20" s="54">
        <f>F11+F12+F15-F19</f>
        <v>930537.87</v>
      </c>
      <c r="G20" s="55"/>
      <c r="H20" s="52"/>
      <c r="I20" s="55"/>
    </row>
    <row r="21" spans="1:9" ht="21" customHeight="1" x14ac:dyDescent="0.25">
      <c r="A21" s="65" t="s">
        <v>23</v>
      </c>
      <c r="B21" s="66"/>
      <c r="C21" s="67"/>
      <c r="D21" s="52">
        <f>D12/(E7+E8)/12</f>
        <v>17.409385891118855</v>
      </c>
      <c r="E21" s="53"/>
      <c r="F21" s="52">
        <v>6.71</v>
      </c>
      <c r="G21" s="53"/>
      <c r="H21" s="54"/>
      <c r="I21" s="55"/>
    </row>
    <row r="22" spans="1:9" ht="15" customHeight="1" x14ac:dyDescent="0.25">
      <c r="A22" s="75"/>
      <c r="B22" s="76"/>
      <c r="C22" s="76"/>
      <c r="D22" s="76"/>
      <c r="E22" s="77"/>
      <c r="F22" s="78" t="s">
        <v>24</v>
      </c>
      <c r="G22" s="79"/>
      <c r="H22" s="78" t="s">
        <v>25</v>
      </c>
      <c r="I22" s="79"/>
    </row>
    <row r="23" spans="1:9" ht="15" customHeight="1" x14ac:dyDescent="0.25">
      <c r="A23" s="75"/>
      <c r="B23" s="76"/>
      <c r="C23" s="76"/>
      <c r="D23" s="76"/>
      <c r="E23" s="77"/>
      <c r="F23" s="80"/>
      <c r="G23" s="81"/>
      <c r="H23" s="80"/>
      <c r="I23" s="81"/>
    </row>
    <row r="24" spans="1:9" x14ac:dyDescent="0.25">
      <c r="A24" s="62" t="s">
        <v>9</v>
      </c>
      <c r="B24" s="63"/>
      <c r="C24" s="63"/>
      <c r="D24" s="63"/>
      <c r="E24" s="64"/>
      <c r="F24" s="42">
        <f>F25+F26+F27+F28+F29+F30+F31+F32</f>
        <v>333880.17</v>
      </c>
      <c r="G24" s="43"/>
      <c r="H24" s="42">
        <f>H25+H26+H27+H28+H29+H30+H31+H32+H33</f>
        <v>344988.19</v>
      </c>
      <c r="I24" s="43"/>
    </row>
    <row r="25" spans="1:9" x14ac:dyDescent="0.25">
      <c r="A25" s="65" t="s">
        <v>10</v>
      </c>
      <c r="B25" s="66"/>
      <c r="C25" s="66"/>
      <c r="D25" s="66"/>
      <c r="E25" s="67"/>
      <c r="F25" s="68">
        <v>16775.14</v>
      </c>
      <c r="G25" s="69"/>
      <c r="H25" s="70">
        <v>21425.84</v>
      </c>
      <c r="I25" s="71"/>
    </row>
    <row r="26" spans="1:9" x14ac:dyDescent="0.25">
      <c r="A26" s="72" t="s">
        <v>11</v>
      </c>
      <c r="B26" s="73"/>
      <c r="C26" s="73"/>
      <c r="D26" s="73"/>
      <c r="E26" s="74"/>
      <c r="F26" s="52">
        <f>21168.62-4521.84</f>
        <v>16646.78</v>
      </c>
      <c r="G26" s="53"/>
      <c r="H26" s="54">
        <v>18025.900000000001</v>
      </c>
      <c r="I26" s="55"/>
    </row>
    <row r="27" spans="1:9" x14ac:dyDescent="0.25">
      <c r="A27" s="31" t="s">
        <v>12</v>
      </c>
      <c r="B27" s="32"/>
      <c r="C27" s="32"/>
      <c r="D27" s="32"/>
      <c r="E27" s="33"/>
      <c r="F27" s="52">
        <v>25961.52</v>
      </c>
      <c r="G27" s="53"/>
      <c r="H27" s="54">
        <v>14867.93</v>
      </c>
      <c r="I27" s="55"/>
    </row>
    <row r="28" spans="1:9" x14ac:dyDescent="0.25">
      <c r="A28" s="31" t="s">
        <v>17</v>
      </c>
      <c r="B28" s="32"/>
      <c r="C28" s="32"/>
      <c r="D28" s="32"/>
      <c r="E28" s="33"/>
      <c r="F28" s="52">
        <v>23165.66</v>
      </c>
      <c r="G28" s="53"/>
      <c r="H28" s="60">
        <v>24788.01</v>
      </c>
      <c r="I28" s="61"/>
    </row>
    <row r="29" spans="1:9" x14ac:dyDescent="0.25">
      <c r="A29" s="31" t="s">
        <v>39</v>
      </c>
      <c r="B29" s="32"/>
      <c r="C29" s="32"/>
      <c r="D29" s="32"/>
      <c r="E29" s="33"/>
      <c r="F29" s="52">
        <v>148180.37</v>
      </c>
      <c r="G29" s="53"/>
      <c r="H29" s="54">
        <f>140192.16+1841.9</f>
        <v>142034.06</v>
      </c>
      <c r="I29" s="55"/>
    </row>
    <row r="30" spans="1:9" x14ac:dyDescent="0.25">
      <c r="A30" s="31" t="s">
        <v>13</v>
      </c>
      <c r="B30" s="32"/>
      <c r="C30" s="32"/>
      <c r="D30" s="32"/>
      <c r="E30" s="33"/>
      <c r="F30" s="52">
        <v>103150.7</v>
      </c>
      <c r="G30" s="53"/>
      <c r="H30" s="54">
        <v>103150.68</v>
      </c>
      <c r="I30" s="55"/>
    </row>
    <row r="31" spans="1:9" x14ac:dyDescent="0.25">
      <c r="A31" s="8" t="s">
        <v>18</v>
      </c>
      <c r="B31" s="9"/>
      <c r="C31" s="9"/>
      <c r="D31" s="9"/>
      <c r="E31" s="10"/>
      <c r="F31" s="58"/>
      <c r="G31" s="59"/>
      <c r="H31" s="54"/>
      <c r="I31" s="55"/>
    </row>
    <row r="32" spans="1:9" x14ac:dyDescent="0.25">
      <c r="A32" s="31" t="s">
        <v>14</v>
      </c>
      <c r="B32" s="32"/>
      <c r="C32" s="32"/>
      <c r="D32" s="32"/>
      <c r="E32" s="33"/>
      <c r="F32" s="52"/>
      <c r="G32" s="53"/>
      <c r="H32" s="54"/>
      <c r="I32" s="55"/>
    </row>
    <row r="33" spans="1:9" x14ac:dyDescent="0.25">
      <c r="A33" s="26" t="s">
        <v>40</v>
      </c>
      <c r="B33" s="27"/>
      <c r="C33" s="27"/>
      <c r="D33" s="27"/>
      <c r="E33" s="28"/>
      <c r="F33" s="29"/>
      <c r="G33" s="30"/>
      <c r="H33" s="54">
        <v>20695.77</v>
      </c>
      <c r="I33" s="55"/>
    </row>
    <row r="34" spans="1:9" x14ac:dyDescent="0.25">
      <c r="A34" s="34" t="s">
        <v>15</v>
      </c>
      <c r="B34" s="35"/>
      <c r="C34" s="35"/>
      <c r="D34" s="35"/>
      <c r="E34" s="36"/>
      <c r="F34" s="42">
        <v>153772.07999999999</v>
      </c>
      <c r="G34" s="43"/>
      <c r="H34" s="56">
        <v>153772.04</v>
      </c>
      <c r="I34" s="57"/>
    </row>
    <row r="35" spans="1:9" x14ac:dyDescent="0.25">
      <c r="A35" s="34" t="s">
        <v>16</v>
      </c>
      <c r="B35" s="35"/>
      <c r="C35" s="35"/>
      <c r="D35" s="35"/>
      <c r="E35" s="36"/>
      <c r="F35" s="42">
        <f>87869.76+91464.03</f>
        <v>179333.78999999998</v>
      </c>
      <c r="G35" s="43"/>
      <c r="H35" s="56">
        <v>61420.5</v>
      </c>
      <c r="I35" s="57"/>
    </row>
    <row r="36" spans="1:9" x14ac:dyDescent="0.25">
      <c r="A36" s="34" t="s">
        <v>19</v>
      </c>
      <c r="B36" s="35"/>
      <c r="C36" s="35"/>
      <c r="D36" s="35"/>
      <c r="E36" s="36"/>
      <c r="F36" s="42"/>
      <c r="G36" s="43"/>
      <c r="H36" s="42"/>
      <c r="I36" s="43"/>
    </row>
    <row r="37" spans="1:9" x14ac:dyDescent="0.25">
      <c r="A37" s="34"/>
      <c r="B37" s="35"/>
      <c r="C37" s="35"/>
      <c r="D37" s="35"/>
      <c r="E37" s="36"/>
      <c r="F37" s="42"/>
      <c r="G37" s="43"/>
      <c r="H37" s="42"/>
      <c r="I37" s="43"/>
    </row>
    <row r="38" spans="1:9" x14ac:dyDescent="0.25">
      <c r="A38" s="34" t="s">
        <v>29</v>
      </c>
      <c r="B38" s="35"/>
      <c r="C38" s="35"/>
      <c r="D38" s="35"/>
      <c r="E38" s="36"/>
      <c r="F38" s="42">
        <f>F24+F34+F35+F36+F37</f>
        <v>666986.04</v>
      </c>
      <c r="G38" s="43"/>
      <c r="H38" s="42">
        <f>H24+H34+H35+H36+H37</f>
        <v>560180.73</v>
      </c>
      <c r="I38" s="43"/>
    </row>
    <row r="39" spans="1:9" x14ac:dyDescent="0.25">
      <c r="A39" s="11" t="s">
        <v>30</v>
      </c>
      <c r="B39" s="12"/>
      <c r="C39" s="12"/>
      <c r="D39" s="12"/>
      <c r="E39" s="13"/>
      <c r="F39" s="42">
        <f>F40+F41+F42</f>
        <v>28358.760000000002</v>
      </c>
      <c r="G39" s="43"/>
      <c r="H39" s="42">
        <f>H40+H41+H42</f>
        <v>31000.7</v>
      </c>
      <c r="I39" s="43"/>
    </row>
    <row r="40" spans="1:9" x14ac:dyDescent="0.25">
      <c r="A40" s="14" t="s">
        <v>31</v>
      </c>
      <c r="B40" s="15"/>
      <c r="C40" s="15"/>
      <c r="D40" s="15"/>
      <c r="E40" s="16"/>
      <c r="F40" s="47">
        <v>9120.2199999999993</v>
      </c>
      <c r="G40" s="48"/>
      <c r="H40" s="47">
        <v>128.22999999999999</v>
      </c>
      <c r="I40" s="48"/>
    </row>
    <row r="41" spans="1:9" x14ac:dyDescent="0.25">
      <c r="A41" s="14" t="s">
        <v>32</v>
      </c>
      <c r="B41" s="15"/>
      <c r="C41" s="15"/>
      <c r="D41" s="15"/>
      <c r="E41" s="16"/>
      <c r="F41" s="47">
        <v>1265.18</v>
      </c>
      <c r="G41" s="48"/>
      <c r="H41" s="47">
        <v>7975.95</v>
      </c>
      <c r="I41" s="48"/>
    </row>
    <row r="42" spans="1:9" x14ac:dyDescent="0.25">
      <c r="A42" s="44" t="s">
        <v>33</v>
      </c>
      <c r="B42" s="45"/>
      <c r="C42" s="45"/>
      <c r="D42" s="45"/>
      <c r="E42" s="46"/>
      <c r="F42" s="47">
        <v>17973.36</v>
      </c>
      <c r="G42" s="48"/>
      <c r="H42" s="47">
        <v>22896.52</v>
      </c>
      <c r="I42" s="48"/>
    </row>
    <row r="43" spans="1:9" x14ac:dyDescent="0.25">
      <c r="A43" s="49" t="s">
        <v>26</v>
      </c>
      <c r="B43" s="49"/>
      <c r="C43" s="49"/>
      <c r="D43" s="49"/>
      <c r="E43" s="49"/>
      <c r="F43" s="50">
        <f>F38+F39</f>
        <v>695344.8</v>
      </c>
      <c r="G43" s="51"/>
      <c r="H43" s="50">
        <f>H38+H39</f>
        <v>591181.42999999993</v>
      </c>
      <c r="I43" s="51"/>
    </row>
    <row r="44" spans="1:9" x14ac:dyDescent="0.25">
      <c r="A44" s="37"/>
      <c r="B44" s="38"/>
      <c r="C44" s="38"/>
      <c r="D44" s="38"/>
      <c r="E44" s="39"/>
      <c r="F44" s="42"/>
      <c r="G44" s="43"/>
      <c r="H44" s="40"/>
      <c r="I44" s="41"/>
    </row>
    <row r="45" spans="1:9" x14ac:dyDescent="0.25">
      <c r="A45" s="20" t="s">
        <v>34</v>
      </c>
      <c r="B45" s="17"/>
      <c r="C45" s="17"/>
      <c r="D45" s="17"/>
      <c r="E45" s="17"/>
      <c r="F45" s="18"/>
      <c r="G45" s="19"/>
      <c r="H45" s="21" t="s">
        <v>35</v>
      </c>
      <c r="I45" s="19"/>
    </row>
  </sheetData>
  <mergeCells count="101"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F32:G32"/>
    <mergeCell ref="H32:I32"/>
    <mergeCell ref="F34:G34"/>
    <mergeCell ref="H34:I34"/>
    <mergeCell ref="A35:E35"/>
    <mergeCell ref="F35:G35"/>
    <mergeCell ref="A36:E36"/>
    <mergeCell ref="A37:E37"/>
    <mergeCell ref="F31:G31"/>
    <mergeCell ref="A32:E32"/>
    <mergeCell ref="A34:E34"/>
    <mergeCell ref="A44:E44"/>
    <mergeCell ref="H44:I44"/>
    <mergeCell ref="F44:G44"/>
    <mergeCell ref="A38:E38"/>
    <mergeCell ref="F38:G38"/>
    <mergeCell ref="H38:I38"/>
    <mergeCell ref="A42:E42"/>
    <mergeCell ref="F42:G42"/>
    <mergeCell ref="H42:I42"/>
    <mergeCell ref="A43:E43"/>
    <mergeCell ref="F43:G43"/>
    <mergeCell ref="H43:I43"/>
    <mergeCell ref="H33:I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2021-03-16T08:05:25Z</dcterms:modified>
</cp:coreProperties>
</file>