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F34" i="1" l="1"/>
  <c r="H34" i="1"/>
  <c r="H23" i="1"/>
  <c r="H28" i="1" l="1"/>
  <c r="D12" i="1" l="1"/>
  <c r="H38" i="1" l="1"/>
  <c r="F38" i="1"/>
  <c r="H37" i="1" l="1"/>
  <c r="H42" i="1" s="1"/>
  <c r="D18" i="1" s="1"/>
  <c r="F23" i="1"/>
  <c r="F37" i="1" s="1"/>
  <c r="F42" i="1" s="1"/>
  <c r="D11" i="1" s="1"/>
  <c r="D19" i="1" l="1"/>
  <c r="F19" i="1"/>
</calcChain>
</file>

<file path=xl/sharedStrings.xml><?xml version="1.0" encoding="utf-8"?>
<sst xmlns="http://schemas.openxmlformats.org/spreadsheetml/2006/main" count="44" uniqueCount="44">
  <si>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</si>
  <si>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</si>
  <si>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</si>
  <si>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</si>
  <si>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</si>
  <si>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</si>
  <si>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</si>
  <si>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</si>
  <si>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</si>
  <si>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</si>
  <si>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</si>
  <si>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</si>
  <si>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</si>
  <si>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</si>
  <si>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</si>
  <si>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</si>
  <si>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</si>
  <si>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</si>
  <si>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</si>
  <si>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</si>
  <si>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Капитальный  ремонт (региональный оператор) ,руб.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</si>
  <si>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</si>
  <si>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</si>
  <si>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</si>
  <si>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</si>
  <si>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</si>
  <si>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</si>
  <si>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</si>
  <si>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</si>
  <si>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</si>
  <si>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</si>
  <si>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</si>
  <si>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</si>
  <si>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"КРОКУС"</t>
  </si>
  <si>
    <t>Получено средств от ООО УК "АРКАДА"</t>
  </si>
  <si>
    <t>Переходящие остатки денежных средств на начало периода</t>
  </si>
  <si>
    <t>многоквартирному дому по адресу ул. Металлургов,5  за  2020 год</t>
  </si>
  <si>
    <t>Экономия по отоплению</t>
  </si>
  <si>
    <t>Дезинфекция мест общего пользования</t>
  </si>
  <si>
    <t>Содержание придомовой территории</t>
  </si>
  <si>
    <t>Остаток средств на конец года</t>
  </si>
  <si>
    <t xml:space="preserve">Главный бухгалтер </t>
  </si>
  <si>
    <t xml:space="preserve"> </t>
  </si>
  <si>
    <t>Е.А.Кузмичева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</si>
</sst>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2" fontId="5" fillId="2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4" workbookViewId="0">
      <selection activeCell="D17" sqref="D17:E1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33</v>
      </c>
      <c r="D1" s="1"/>
      <c r="E1" s="1"/>
      <c r="F1" s="1"/>
      <c r="G1" s="1"/>
      <c r="H1" s="1"/>
      <c r="I1" s="1"/>
    </row>
    <row r="2" spans="1:9" ht="15.75" x14ac:dyDescent="0.25">
      <c r="A2" s="87" t="s">
        <v>0</v>
      </c>
      <c r="B2" s="87"/>
      <c r="C2" s="87"/>
      <c r="D2" s="87"/>
      <c r="E2" s="87"/>
      <c r="F2" s="87"/>
      <c r="G2" s="87"/>
      <c r="H2" s="87"/>
      <c r="I2" s="87"/>
    </row>
    <row r="3" spans="1:9" ht="15.75" x14ac:dyDescent="0.25">
      <c r="A3" s="87" t="s">
        <v>36</v>
      </c>
      <c r="B3" s="87"/>
      <c r="C3" s="87"/>
      <c r="D3" s="87"/>
      <c r="E3" s="87"/>
      <c r="F3" s="87"/>
      <c r="G3" s="87"/>
      <c r="H3" s="87"/>
      <c r="I3" s="87"/>
    </row>
    <row r="5" spans="1:9" x14ac:dyDescent="0.25">
      <c r="A5" s="51" t="s">
        <v>1</v>
      </c>
      <c r="B5" s="82"/>
      <c r="C5" s="82"/>
      <c r="D5" s="50"/>
      <c r="E5" s="51" t="s">
        <v>2</v>
      </c>
      <c r="F5" s="82"/>
      <c r="G5" s="82"/>
      <c r="H5" s="82"/>
      <c r="I5" s="50"/>
    </row>
    <row r="6" spans="1:9" x14ac:dyDescent="0.25">
      <c r="A6" s="88" t="s">
        <v>3</v>
      </c>
      <c r="B6" s="89"/>
      <c r="C6" s="89"/>
      <c r="D6" s="90"/>
      <c r="E6" s="51">
        <v>3308.8</v>
      </c>
      <c r="F6" s="82"/>
      <c r="G6" s="82"/>
      <c r="H6" s="82"/>
      <c r="I6" s="50"/>
    </row>
    <row r="7" spans="1:9" x14ac:dyDescent="0.25">
      <c r="A7" s="79" t="s">
        <v>4</v>
      </c>
      <c r="B7" s="80"/>
      <c r="C7" s="80"/>
      <c r="D7" s="81"/>
      <c r="E7" s="51">
        <v>0</v>
      </c>
      <c r="F7" s="82"/>
      <c r="G7" s="82"/>
      <c r="H7" s="82"/>
      <c r="I7" s="82"/>
    </row>
    <row r="8" spans="1:9" x14ac:dyDescent="0.25">
      <c r="A8" s="2"/>
      <c r="B8" s="3"/>
      <c r="C8" s="4"/>
      <c r="D8" s="83" t="s">
        <v>5</v>
      </c>
      <c r="E8" s="84"/>
      <c r="F8" s="83" t="s">
        <v>20</v>
      </c>
      <c r="G8" s="84"/>
      <c r="H8" s="83"/>
      <c r="I8" s="84"/>
    </row>
    <row r="9" spans="1:9" ht="45" customHeight="1" x14ac:dyDescent="0.25">
      <c r="A9" s="5"/>
      <c r="B9" s="6"/>
      <c r="C9" s="7"/>
      <c r="D9" s="85"/>
      <c r="E9" s="86"/>
      <c r="F9" s="85"/>
      <c r="G9" s="86"/>
      <c r="H9" s="85"/>
      <c r="I9" s="86"/>
    </row>
    <row r="10" spans="1:9" ht="30.75" customHeight="1" x14ac:dyDescent="0.25">
      <c r="A10" s="39" t="s">
        <v>35</v>
      </c>
      <c r="B10" s="40"/>
      <c r="C10" s="41"/>
      <c r="D10" s="42">
        <v>118022.79</v>
      </c>
      <c r="E10" s="43"/>
      <c r="F10" s="44">
        <v>831721.53</v>
      </c>
      <c r="G10" s="45"/>
      <c r="H10" s="42"/>
      <c r="I10" s="43"/>
    </row>
    <row r="11" spans="1:9" x14ac:dyDescent="0.25">
      <c r="A11" s="46" t="s">
        <v>6</v>
      </c>
      <c r="B11" s="47"/>
      <c r="C11" s="48"/>
      <c r="D11" s="49">
        <f>F42</f>
        <v>705378.20000000007</v>
      </c>
      <c r="E11" s="50"/>
      <c r="F11" s="51">
        <v>191346.87</v>
      </c>
      <c r="G11" s="50"/>
      <c r="H11" s="49"/>
      <c r="I11" s="50"/>
    </row>
    <row r="12" spans="1:9" x14ac:dyDescent="0.25">
      <c r="A12" s="52" t="s">
        <v>7</v>
      </c>
      <c r="B12" s="53"/>
      <c r="C12" s="54"/>
      <c r="D12" s="58">
        <f>10738.14+672090.23+1448.69+16684.89</f>
        <v>700961.95</v>
      </c>
      <c r="E12" s="59"/>
      <c r="F12" s="58">
        <v>209304.91</v>
      </c>
      <c r="G12" s="59"/>
      <c r="H12" s="62"/>
      <c r="I12" s="63"/>
    </row>
    <row r="13" spans="1:9" x14ac:dyDescent="0.25">
      <c r="A13" s="55"/>
      <c r="B13" s="56"/>
      <c r="C13" s="57"/>
      <c r="D13" s="60"/>
      <c r="E13" s="61"/>
      <c r="F13" s="60"/>
      <c r="G13" s="61"/>
      <c r="H13" s="64"/>
      <c r="I13" s="65"/>
    </row>
    <row r="14" spans="1:9" x14ac:dyDescent="0.25">
      <c r="A14" s="66" t="s">
        <v>25</v>
      </c>
      <c r="B14" s="67"/>
      <c r="C14" s="68"/>
      <c r="D14" s="62">
        <v>720</v>
      </c>
      <c r="E14" s="63"/>
      <c r="F14" s="93"/>
      <c r="G14" s="94"/>
      <c r="H14" s="62"/>
      <c r="I14" s="63"/>
    </row>
    <row r="15" spans="1:9" x14ac:dyDescent="0.25">
      <c r="A15" s="69"/>
      <c r="B15" s="70"/>
      <c r="C15" s="71"/>
      <c r="D15" s="91"/>
      <c r="E15" s="92"/>
      <c r="F15" s="95"/>
      <c r="G15" s="96"/>
      <c r="H15" s="91"/>
      <c r="I15" s="92"/>
    </row>
    <row r="16" spans="1:9" x14ac:dyDescent="0.25">
      <c r="A16" s="72"/>
      <c r="B16" s="73"/>
      <c r="C16" s="74"/>
      <c r="D16" s="64"/>
      <c r="E16" s="65"/>
      <c r="F16" s="97"/>
      <c r="G16" s="98"/>
      <c r="H16" s="64"/>
      <c r="I16" s="65"/>
    </row>
    <row r="17" spans="1:9" ht="32.25" customHeight="1" x14ac:dyDescent="0.25">
      <c r="A17" s="75" t="s">
        <v>34</v>
      </c>
      <c r="B17" s="76"/>
      <c r="C17" s="77"/>
      <c r="D17" s="51"/>
      <c r="E17" s="50"/>
      <c r="F17" s="25"/>
      <c r="G17" s="26"/>
      <c r="H17" s="23"/>
      <c r="I17" s="24"/>
    </row>
    <row r="18" spans="1:9" x14ac:dyDescent="0.25">
      <c r="A18" s="46" t="s">
        <v>8</v>
      </c>
      <c r="B18" s="47"/>
      <c r="C18" s="48"/>
      <c r="D18" s="99">
        <f>H42</f>
        <v>889917.82</v>
      </c>
      <c r="E18" s="100"/>
      <c r="F18" s="101">
        <v>0</v>
      </c>
      <c r="G18" s="100"/>
      <c r="H18" s="49"/>
      <c r="I18" s="50"/>
    </row>
    <row r="19" spans="1:9" x14ac:dyDescent="0.25">
      <c r="A19" s="46" t="s">
        <v>40</v>
      </c>
      <c r="B19" s="47"/>
      <c r="C19" s="48"/>
      <c r="D19" s="49">
        <f>D10+D11+D14+D17-D18</f>
        <v>-65796.829999999842</v>
      </c>
      <c r="E19" s="50"/>
      <c r="F19" s="51">
        <f>F10+F11+F14-F18</f>
        <v>1023068.4</v>
      </c>
      <c r="G19" s="50"/>
      <c r="H19" s="51"/>
      <c r="I19" s="50"/>
    </row>
    <row r="20" spans="1:9" ht="21" customHeight="1" x14ac:dyDescent="0.25">
      <c r="A20" s="75" t="s">
        <v>21</v>
      </c>
      <c r="B20" s="76"/>
      <c r="C20" s="77"/>
      <c r="D20" s="49">
        <f>D11/(E6+E7)/12</f>
        <v>17.765206922952935</v>
      </c>
      <c r="E20" s="78"/>
      <c r="F20" s="49">
        <v>6.71</v>
      </c>
      <c r="G20" s="78"/>
      <c r="H20" s="51"/>
      <c r="I20" s="50"/>
    </row>
    <row r="21" spans="1:9" x14ac:dyDescent="0.25">
      <c r="A21" s="105"/>
      <c r="B21" s="106"/>
      <c r="C21" s="106"/>
      <c r="D21" s="106"/>
      <c r="E21" s="107"/>
      <c r="F21" s="108" t="s">
        <v>22</v>
      </c>
      <c r="G21" s="109"/>
      <c r="H21" s="83" t="s">
        <v>23</v>
      </c>
      <c r="I21" s="84"/>
    </row>
    <row r="22" spans="1:9" ht="27.75" customHeight="1" x14ac:dyDescent="0.25">
      <c r="A22" s="105"/>
      <c r="B22" s="106"/>
      <c r="C22" s="106"/>
      <c r="D22" s="106"/>
      <c r="E22" s="107"/>
      <c r="F22" s="110"/>
      <c r="G22" s="111"/>
      <c r="H22" s="112"/>
      <c r="I22" s="113"/>
    </row>
    <row r="23" spans="1:9" x14ac:dyDescent="0.25">
      <c r="A23" s="114" t="s">
        <v>9</v>
      </c>
      <c r="B23" s="115"/>
      <c r="C23" s="115"/>
      <c r="D23" s="115"/>
      <c r="E23" s="116"/>
      <c r="F23" s="117">
        <f>F24+F25+F26+F27+F28+F29+F30+F31</f>
        <v>375206.58</v>
      </c>
      <c r="G23" s="118"/>
      <c r="H23" s="35">
        <f>H24+H25+H26+H27+H28+H29+H30+H31+H32</f>
        <v>385793.46</v>
      </c>
      <c r="I23" s="36"/>
    </row>
    <row r="24" spans="1:9" x14ac:dyDescent="0.25">
      <c r="A24" s="75" t="s">
        <v>10</v>
      </c>
      <c r="B24" s="76"/>
      <c r="C24" s="76"/>
      <c r="D24" s="76"/>
      <c r="E24" s="77"/>
      <c r="F24" s="102">
        <v>22631.51</v>
      </c>
      <c r="G24" s="103"/>
      <c r="H24" s="64">
        <v>21857.040000000001</v>
      </c>
      <c r="I24" s="65"/>
    </row>
    <row r="25" spans="1:9" x14ac:dyDescent="0.25">
      <c r="A25" s="72" t="s">
        <v>11</v>
      </c>
      <c r="B25" s="73"/>
      <c r="C25" s="73"/>
      <c r="D25" s="73"/>
      <c r="E25" s="74"/>
      <c r="F25" s="99">
        <v>34939.870000000003</v>
      </c>
      <c r="G25" s="104"/>
      <c r="H25" s="51">
        <v>7908.5</v>
      </c>
      <c r="I25" s="50"/>
    </row>
    <row r="26" spans="1:9" x14ac:dyDescent="0.25">
      <c r="A26" s="46" t="s">
        <v>12</v>
      </c>
      <c r="B26" s="47"/>
      <c r="C26" s="47"/>
      <c r="D26" s="47"/>
      <c r="E26" s="48"/>
      <c r="F26" s="99">
        <v>15881.76</v>
      </c>
      <c r="G26" s="104"/>
      <c r="H26" s="51">
        <v>12480.98</v>
      </c>
      <c r="I26" s="50"/>
    </row>
    <row r="27" spans="1:9" x14ac:dyDescent="0.25">
      <c r="A27" s="46" t="s">
        <v>17</v>
      </c>
      <c r="B27" s="47"/>
      <c r="C27" s="47"/>
      <c r="D27" s="47"/>
      <c r="E27" s="48"/>
      <c r="F27" s="99">
        <v>19852.2</v>
      </c>
      <c r="G27" s="104"/>
      <c r="H27" s="101">
        <v>21413.46</v>
      </c>
      <c r="I27" s="100"/>
    </row>
    <row r="28" spans="1:9" x14ac:dyDescent="0.25">
      <c r="A28" s="46" t="s">
        <v>39</v>
      </c>
      <c r="B28" s="47"/>
      <c r="C28" s="47"/>
      <c r="D28" s="47"/>
      <c r="E28" s="48"/>
      <c r="F28" s="99">
        <v>147303.32</v>
      </c>
      <c r="G28" s="104"/>
      <c r="H28" s="51">
        <f>139362.47+5340.05+22137.3</f>
        <v>166839.81999999998</v>
      </c>
      <c r="I28" s="50"/>
    </row>
    <row r="29" spans="1:9" x14ac:dyDescent="0.25">
      <c r="A29" s="46" t="s">
        <v>13</v>
      </c>
      <c r="B29" s="47"/>
      <c r="C29" s="47"/>
      <c r="D29" s="47"/>
      <c r="E29" s="48"/>
      <c r="F29" s="99">
        <v>134597.92000000001</v>
      </c>
      <c r="G29" s="104"/>
      <c r="H29" s="51">
        <v>134597.89000000001</v>
      </c>
      <c r="I29" s="50"/>
    </row>
    <row r="30" spans="1:9" x14ac:dyDescent="0.25">
      <c r="A30" s="8" t="s">
        <v>18</v>
      </c>
      <c r="B30" s="9"/>
      <c r="C30" s="9"/>
      <c r="D30" s="9"/>
      <c r="E30" s="10"/>
      <c r="F30" s="139"/>
      <c r="G30" s="140"/>
      <c r="H30" s="51"/>
      <c r="I30" s="50"/>
    </row>
    <row r="31" spans="1:9" x14ac:dyDescent="0.25">
      <c r="A31" s="46" t="s">
        <v>14</v>
      </c>
      <c r="B31" s="47"/>
      <c r="C31" s="47"/>
      <c r="D31" s="47"/>
      <c r="E31" s="48"/>
      <c r="F31" s="99"/>
      <c r="G31" s="104"/>
      <c r="H31" s="51"/>
      <c r="I31" s="50"/>
    </row>
    <row r="32" spans="1:9" x14ac:dyDescent="0.25">
      <c r="A32" s="27" t="s">
        <v>38</v>
      </c>
      <c r="B32" s="28"/>
      <c r="C32" s="28"/>
      <c r="D32" s="28"/>
      <c r="E32" s="29"/>
      <c r="F32" s="30"/>
      <c r="G32" s="31"/>
      <c r="H32" s="51">
        <v>20695.77</v>
      </c>
      <c r="I32" s="50"/>
    </row>
    <row r="33" spans="1:10" x14ac:dyDescent="0.25">
      <c r="A33" s="122" t="s">
        <v>15</v>
      </c>
      <c r="B33" s="123"/>
      <c r="C33" s="123"/>
      <c r="D33" s="123"/>
      <c r="E33" s="124"/>
      <c r="F33" s="117">
        <v>152861.94</v>
      </c>
      <c r="G33" s="118"/>
      <c r="H33" s="125">
        <v>152862</v>
      </c>
      <c r="I33" s="126"/>
    </row>
    <row r="34" spans="1:10" x14ac:dyDescent="0.25">
      <c r="A34" s="122" t="s">
        <v>16</v>
      </c>
      <c r="B34" s="123"/>
      <c r="C34" s="123"/>
      <c r="D34" s="123"/>
      <c r="E34" s="124"/>
      <c r="F34" s="117">
        <f>83379.24+83379.24-20020.8</f>
        <v>146737.68000000002</v>
      </c>
      <c r="G34" s="118"/>
      <c r="H34" s="125">
        <f>319248.69</f>
        <v>319248.69</v>
      </c>
      <c r="I34" s="126"/>
    </row>
    <row r="35" spans="1:10" x14ac:dyDescent="0.25">
      <c r="A35" s="122" t="s">
        <v>19</v>
      </c>
      <c r="B35" s="123"/>
      <c r="C35" s="123"/>
      <c r="D35" s="123"/>
      <c r="E35" s="124"/>
      <c r="F35" s="117"/>
      <c r="G35" s="118"/>
      <c r="H35" s="35"/>
      <c r="I35" s="36"/>
    </row>
    <row r="36" spans="1:10" ht="13.5" customHeight="1" x14ac:dyDescent="0.25">
      <c r="A36" s="119"/>
      <c r="B36" s="120"/>
      <c r="C36" s="120"/>
      <c r="D36" s="120"/>
      <c r="E36" s="121"/>
      <c r="F36" s="117"/>
      <c r="G36" s="118"/>
      <c r="H36" s="35"/>
      <c r="I36" s="36"/>
    </row>
    <row r="37" spans="1:10" x14ac:dyDescent="0.25">
      <c r="A37" s="122" t="s">
        <v>26</v>
      </c>
      <c r="B37" s="123"/>
      <c r="C37" s="123"/>
      <c r="D37" s="123"/>
      <c r="E37" s="124"/>
      <c r="F37" s="117">
        <f>F23+F33+F34+F35</f>
        <v>674806.20000000007</v>
      </c>
      <c r="G37" s="118"/>
      <c r="H37" s="35">
        <f>H23+H33+H34+H35+H36</f>
        <v>857904.14999999991</v>
      </c>
      <c r="I37" s="36"/>
      <c r="J37" s="11"/>
    </row>
    <row r="38" spans="1:10" x14ac:dyDescent="0.25">
      <c r="A38" s="12" t="s">
        <v>27</v>
      </c>
      <c r="B38" s="13"/>
      <c r="C38" s="13"/>
      <c r="D38" s="13"/>
      <c r="E38" s="14"/>
      <c r="F38" s="117">
        <f>F39+F40+F41</f>
        <v>30572</v>
      </c>
      <c r="G38" s="118"/>
      <c r="H38" s="35">
        <f>H39+H40+H41</f>
        <v>32013.67</v>
      </c>
      <c r="I38" s="36"/>
    </row>
    <row r="39" spans="1:10" x14ac:dyDescent="0.25">
      <c r="A39" s="15" t="s">
        <v>28</v>
      </c>
      <c r="B39" s="16"/>
      <c r="C39" s="16"/>
      <c r="D39" s="16"/>
      <c r="E39" s="17"/>
      <c r="F39" s="130">
        <v>10852.44</v>
      </c>
      <c r="G39" s="131"/>
      <c r="H39" s="132">
        <v>-5.91</v>
      </c>
      <c r="I39" s="133"/>
    </row>
    <row r="40" spans="1:10" x14ac:dyDescent="0.25">
      <c r="A40" s="15" t="s">
        <v>29</v>
      </c>
      <c r="B40" s="16"/>
      <c r="C40" s="16"/>
      <c r="D40" s="16"/>
      <c r="E40" s="17"/>
      <c r="F40" s="130">
        <v>1455.86</v>
      </c>
      <c r="G40" s="131"/>
      <c r="H40" s="132">
        <v>3086.35</v>
      </c>
      <c r="I40" s="133"/>
    </row>
    <row r="41" spans="1:10" x14ac:dyDescent="0.25">
      <c r="A41" s="127" t="s">
        <v>30</v>
      </c>
      <c r="B41" s="128"/>
      <c r="C41" s="128"/>
      <c r="D41" s="128"/>
      <c r="E41" s="129"/>
      <c r="F41" s="130">
        <v>18263.7</v>
      </c>
      <c r="G41" s="131"/>
      <c r="H41" s="132">
        <v>28933.23</v>
      </c>
      <c r="I41" s="133"/>
    </row>
    <row r="42" spans="1:10" x14ac:dyDescent="0.25">
      <c r="A42" s="134" t="s">
        <v>24</v>
      </c>
      <c r="B42" s="134"/>
      <c r="C42" s="134"/>
      <c r="D42" s="134"/>
      <c r="E42" s="134"/>
      <c r="F42" s="135">
        <f>F37+F38</f>
        <v>705378.20000000007</v>
      </c>
      <c r="G42" s="136"/>
      <c r="H42" s="137">
        <f>H37+H38</f>
        <v>889917.82</v>
      </c>
      <c r="I42" s="138"/>
    </row>
    <row r="43" spans="1:10" x14ac:dyDescent="0.25">
      <c r="A43" s="32" t="s">
        <v>37</v>
      </c>
      <c r="B43" s="33"/>
      <c r="C43" s="33"/>
      <c r="D43" s="33"/>
      <c r="E43" s="34"/>
      <c r="F43" s="35"/>
      <c r="G43" s="36"/>
      <c r="H43" s="37"/>
      <c r="I43" s="38"/>
    </row>
    <row r="44" spans="1:10" x14ac:dyDescent="0.25">
      <c r="A44" s="21" t="s">
        <v>31</v>
      </c>
      <c r="B44" s="18"/>
      <c r="C44" s="18"/>
      <c r="D44" s="18"/>
      <c r="E44" s="18"/>
      <c r="F44" s="19"/>
      <c r="G44" s="20"/>
      <c r="H44" s="22" t="s">
        <v>32</v>
      </c>
      <c r="I44" s="20"/>
    </row>
    <row r="46" spans="1:10" x14ac:dyDescent="0.25">
      <c r="A46" t="s">
        <v>41</v>
      </c>
      <c r="F46" t="s">
        <v>42</v>
      </c>
      <c r="H46" t="s">
        <v>43</v>
      </c>
    </row>
  </sheetData>
  <mergeCells count="101">
    <mergeCell ref="A41:E41"/>
    <mergeCell ref="F41:G41"/>
    <mergeCell ref="H41:I41"/>
    <mergeCell ref="A42:E42"/>
    <mergeCell ref="F42:G42"/>
    <mergeCell ref="H42:I42"/>
    <mergeCell ref="F30:G30"/>
    <mergeCell ref="H30:I30"/>
    <mergeCell ref="F40:G40"/>
    <mergeCell ref="H40:I40"/>
    <mergeCell ref="F38:G38"/>
    <mergeCell ref="H38:I38"/>
    <mergeCell ref="F39:G39"/>
    <mergeCell ref="H39:I39"/>
    <mergeCell ref="H32:I32"/>
    <mergeCell ref="A37:E37"/>
    <mergeCell ref="F37:G37"/>
    <mergeCell ref="H37:I37"/>
    <mergeCell ref="A34:E34"/>
    <mergeCell ref="F34:G34"/>
    <mergeCell ref="H34:I34"/>
    <mergeCell ref="A35:E35"/>
    <mergeCell ref="F35:G35"/>
    <mergeCell ref="H35:I35"/>
    <mergeCell ref="A36:E36"/>
    <mergeCell ref="F36:G36"/>
    <mergeCell ref="H36:I36"/>
    <mergeCell ref="A31:E31"/>
    <mergeCell ref="F31:G31"/>
    <mergeCell ref="H31:I31"/>
    <mergeCell ref="A33:E33"/>
    <mergeCell ref="F33:G33"/>
    <mergeCell ref="H33:I33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D14:E16"/>
    <mergeCell ref="F14:G16"/>
    <mergeCell ref="H14:I16"/>
    <mergeCell ref="A18:C18"/>
    <mergeCell ref="D18:E18"/>
    <mergeCell ref="F18:G18"/>
    <mergeCell ref="H18:I18"/>
    <mergeCell ref="A17:C17"/>
    <mergeCell ref="D17:E17"/>
    <mergeCell ref="A7:D7"/>
    <mergeCell ref="E7:I7"/>
    <mergeCell ref="D8:E9"/>
    <mergeCell ref="F8:G9"/>
    <mergeCell ref="H8:I9"/>
    <mergeCell ref="A2:I2"/>
    <mergeCell ref="A3:I3"/>
    <mergeCell ref="A5:D5"/>
    <mergeCell ref="E5:I5"/>
    <mergeCell ref="A6:D6"/>
    <mergeCell ref="E6:I6"/>
    <mergeCell ref="A43:E43"/>
    <mergeCell ref="F43:G43"/>
    <mergeCell ref="H43:I43"/>
    <mergeCell ref="A10:C10"/>
    <mergeCell ref="D10:E10"/>
    <mergeCell ref="F10:G10"/>
    <mergeCell ref="H10:I10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A19:C19"/>
    <mergeCell ref="D19:E19"/>
    <mergeCell ref="F19:G19"/>
    <mergeCell ref="H19:I19"/>
    <mergeCell ref="A20:C20"/>
    <mergeCell ref="D20:E20"/>
    <mergeCell ref="F20:G20"/>
    <mergeCell ref="H20:I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2021-03-16T08:02:53Z</dcterms:modified>
</cp:coreProperties>
</file>