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Металлургов1,2,3,4,5\"/>
    </mc:Choice>
  </mc:AlternateContent>
  <xr:revisionPtr revIDLastSave="0" documentId="13_ncr:1_{FD89A729-E6C0-4EA6-85AE-80C00BBD4416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6" l="1"/>
  <c r="D71" i="1"/>
  <c r="C71" i="1"/>
  <c r="D16" i="9"/>
  <c r="D66" i="1"/>
  <c r="C66" i="1"/>
  <c r="D12" i="4"/>
  <c r="C12" i="4"/>
  <c r="D17" i="7"/>
  <c r="D17" i="2"/>
  <c r="D61" i="1"/>
  <c r="C61" i="1"/>
  <c r="D15" i="7"/>
  <c r="C15" i="7"/>
  <c r="D20" i="6"/>
  <c r="D56" i="1"/>
  <c r="C56" i="1"/>
  <c r="C13" i="7"/>
  <c r="D13" i="7" s="1"/>
  <c r="C49" i="1"/>
  <c r="D8" i="4"/>
  <c r="D9" i="7"/>
  <c r="C9" i="7"/>
  <c r="C14" i="9"/>
  <c r="C44" i="1"/>
  <c r="C43" i="1"/>
  <c r="H9" i="5"/>
  <c r="D6" i="4"/>
  <c r="C10" i="9"/>
  <c r="C14" i="6"/>
  <c r="C39" i="1"/>
  <c r="D6" i="9"/>
  <c r="D10" i="9" s="1"/>
  <c r="D14" i="9" s="1"/>
  <c r="C32" i="1"/>
  <c r="C34" i="1" s="1"/>
  <c r="C28" i="1"/>
  <c r="C10" i="3"/>
  <c r="C23" i="1"/>
  <c r="C20" i="1"/>
  <c r="D6" i="3"/>
  <c r="D10" i="3" s="1"/>
  <c r="D12" i="3" s="1"/>
  <c r="D14" i="3" s="1"/>
  <c r="D16" i="3" s="1"/>
  <c r="D9" i="2"/>
  <c r="D11" i="2" s="1"/>
  <c r="D13" i="2" s="1"/>
  <c r="D15" i="2" s="1"/>
  <c r="C9" i="2"/>
  <c r="C16" i="1"/>
  <c r="D6" i="6"/>
  <c r="D8" i="6" s="1"/>
  <c r="D14" i="6" s="1"/>
  <c r="D16" i="6" s="1"/>
  <c r="D18" i="6" s="1"/>
  <c r="C6" i="6"/>
  <c r="C8" i="1"/>
  <c r="C11" i="1"/>
  <c r="D11" i="1" s="1"/>
  <c r="D16" i="1" s="1"/>
  <c r="M9" i="5"/>
  <c r="D23" i="1" l="1"/>
  <c r="D28" i="1" s="1"/>
  <c r="D34" i="1" s="1"/>
  <c r="D39" i="1" s="1"/>
  <c r="D44" i="1" s="1"/>
  <c r="D49" i="1" s="1"/>
  <c r="J9" i="5"/>
  <c r="N21" i="5" l="1"/>
  <c r="E4" i="5"/>
  <c r="M4" i="5"/>
  <c r="L4" i="5"/>
  <c r="K4" i="5"/>
  <c r="J4" i="5"/>
  <c r="I4" i="5"/>
  <c r="H4" i="5"/>
  <c r="G4" i="5"/>
  <c r="F4" i="5"/>
  <c r="D4" i="5"/>
  <c r="C4" i="5"/>
  <c r="B4" i="5"/>
  <c r="M14" i="5"/>
  <c r="N22" i="5"/>
  <c r="N20" i="5"/>
  <c r="M19" i="5"/>
  <c r="L19" i="5"/>
  <c r="K19" i="5"/>
  <c r="J19" i="5"/>
  <c r="H19" i="5"/>
  <c r="G19" i="5"/>
  <c r="F19" i="5"/>
  <c r="E19" i="5"/>
  <c r="D19" i="5"/>
  <c r="C19" i="5"/>
  <c r="B19" i="5"/>
  <c r="N18" i="5"/>
  <c r="N17" i="5"/>
  <c r="N8" i="5"/>
  <c r="J14" i="5"/>
  <c r="N12" i="5"/>
  <c r="L14" i="5"/>
  <c r="K14" i="5"/>
  <c r="I14" i="5"/>
  <c r="H14" i="5"/>
  <c r="G14" i="5"/>
  <c r="F14" i="5"/>
  <c r="E14" i="5"/>
  <c r="D14" i="5"/>
  <c r="C14" i="5"/>
  <c r="L9" i="5"/>
  <c r="K9" i="5"/>
  <c r="I9" i="5"/>
  <c r="G9" i="5"/>
  <c r="F9" i="5"/>
  <c r="E9" i="5"/>
  <c r="D9" i="5"/>
  <c r="C9" i="5"/>
  <c r="B14" i="5"/>
  <c r="B9" i="5"/>
  <c r="J24" i="5" l="1"/>
  <c r="L24" i="5"/>
  <c r="K24" i="5"/>
  <c r="I19" i="5"/>
  <c r="I24" i="5" s="1"/>
  <c r="G24" i="5"/>
  <c r="F24" i="5"/>
  <c r="M24" i="5"/>
  <c r="H24" i="5"/>
  <c r="B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<sst xmlns="http://schemas.openxmlformats.org/spreadsheetml/2006/main" count="225" uniqueCount="113">
  <si>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</si>
  <si>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</si>
  <si>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</si>
  <si>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</si>
  <si>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</si>
  <si>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</si>
  <si>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</si>
  <si>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</si>
  <si>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</si>
  <si>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</si>
  <si>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</si>
  <si>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</si>
  <si>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</si>
  <si>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</si>
  <si>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</si>
  <si>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</si>
  <si>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</si>
  <si>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</si>
  <si>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</si>
  <si>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</si>
  <si>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</si>
  <si>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</si>
  <si>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</si>
  <si>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</si>
  <si>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</si>
  <si>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</si>
  <si>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</si>
  <si>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</si>
  <si>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</si>
  <si>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</si>
  <si>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</si>
  <si>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</si>
  <si>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Металлургов,4</t>
  </si>
  <si>
    <t>-эл.оборудование</t>
  </si>
  <si>
    <t>-эл.оборудования</t>
  </si>
  <si>
    <t>очистка дорог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</si>
  <si>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</si>
  <si>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</si>
  <si>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</si>
  <si>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</si>
  <si>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</si>
  <si>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</si>
  <si>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</si>
  <si>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</si>
  <si>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</si>
  <si>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</si>
  <si>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Техобслуживание и снятие показания общедомового теплосчетчика</t>
  </si>
  <si>
    <t>7. Расходы по содержанию УК</t>
  </si>
  <si>
    <t>Ген.директор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</si>
  <si>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</si>
  <si>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</si>
  <si>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счет. Сводный расчет  2025г</t>
  </si>
  <si>
    <t>Лицевой счёт  2025г</t>
  </si>
  <si>
    <t>Обход подвала на предмет утечек, прочитска канализации подъезд №1,2</t>
  </si>
  <si>
    <t>Очистка канализацйионных труб от куржака</t>
  </si>
  <si>
    <t>Отогрев водосточных труб</t>
  </si>
  <si>
    <t>Ремонт светильников замена лампочек и схем подъезд №4,2</t>
  </si>
  <si>
    <t>Лицевой счёт 2025г</t>
  </si>
  <si>
    <t>Итого за январь</t>
  </si>
  <si>
    <t>Обход подвала на предмет утечек</t>
  </si>
  <si>
    <t>Итого за февраль</t>
  </si>
  <si>
    <t>Уборка снежных шапок с подъездных козырьков и крыши подъезд №1-4</t>
  </si>
  <si>
    <t>Очистка сливных и водосточных труб на крыше от наледи</t>
  </si>
  <si>
    <t>Ремонт светильников замена лампочек и схем подъезд №1-4</t>
  </si>
  <si>
    <t>Ремонт двери в подвал</t>
  </si>
  <si>
    <t xml:space="preserve">Устранение течи на стояке канализации в подвале </t>
  </si>
  <si>
    <t>Устранение течи на стояке отопления квартира №34</t>
  </si>
  <si>
    <t>Итого за март</t>
  </si>
  <si>
    <t>Частичный ремонт кровли подъезд №1,2</t>
  </si>
  <si>
    <t>Частичный ремонт кровли подъезд №3,4</t>
  </si>
  <si>
    <t>Итого за апрель</t>
  </si>
  <si>
    <t>Частичный ремонт кровли</t>
  </si>
  <si>
    <t>Отключение отопления</t>
  </si>
  <si>
    <t>Итого за май</t>
  </si>
  <si>
    <t>Установка замка на подвальную дверь</t>
  </si>
  <si>
    <t>Монтаж досок олбъявлений на подъездах №1,2,3,4</t>
  </si>
  <si>
    <t>Итого за июнь</t>
  </si>
  <si>
    <t>Прочистка и осмотр вентиляции на крыше</t>
  </si>
  <si>
    <t>Устранение неполадок с электроэнергией в подъезде квартира №11</t>
  </si>
  <si>
    <t>Замена лампочки в тамбуре подъезд №1</t>
  </si>
  <si>
    <t>Монтаж электро розетки в электро щите подъезд №3  5 этаж</t>
  </si>
  <si>
    <t>Ремонт светильника замена лампочки и схемы подъезд №3</t>
  </si>
  <si>
    <t>Выдана жителям краска для покарски детской площадки</t>
  </si>
  <si>
    <t>Частичный ремонт в теплоузле в подвале</t>
  </si>
  <si>
    <t>Итого за июль</t>
  </si>
  <si>
    <t>Работы ППР</t>
  </si>
  <si>
    <t xml:space="preserve">Покраска скамеек </t>
  </si>
  <si>
    <t>Скос травы на придомовой территории</t>
  </si>
  <si>
    <t>Демонтаж монтаж подъездных светильников подъезд №1</t>
  </si>
  <si>
    <t>Замена прожектора (фасадное освещение) подъезд №1</t>
  </si>
  <si>
    <t>Автовышка 1,5 часа</t>
  </si>
  <si>
    <t>Заливка бетоном пола возле двери подъезд №2</t>
  </si>
  <si>
    <t>Замена трех отопительных приборов квартира №33</t>
  </si>
  <si>
    <t>Обход подвала на премет утечек</t>
  </si>
  <si>
    <t>Итого за август</t>
  </si>
  <si>
    <t>Демонтаж монтаж электропровода по стене дома</t>
  </si>
  <si>
    <t>Автовышка 2часа</t>
  </si>
  <si>
    <t>Ремонт светильников замена лампочек и схем подъезд №4</t>
  </si>
  <si>
    <t>Запуск отпления, развоздушка</t>
  </si>
  <si>
    <t>Устранение течи на стояке отопления квартира №32</t>
  </si>
  <si>
    <t>Итого за сентябрь</t>
  </si>
  <si>
    <t>Ремонт светильника замена лампочек и  схем подъезд №4</t>
  </si>
  <si>
    <t>Демонтаж монтаж светильников подъезд №1,3,4 с 1 по 5 этаж</t>
  </si>
  <si>
    <t>Обход подвалов на предмет утечек</t>
  </si>
  <si>
    <t>Итого за октябрь</t>
  </si>
  <si>
    <t>Открытие и закрытие окон в подъезде для мытья</t>
  </si>
  <si>
    <t>Демонтаж монтаж подъездных светильников подъезд №3</t>
  </si>
  <si>
    <t>Замена стояка отопления в спальне квартира №32</t>
  </si>
  <si>
    <t>Замена стояка отопления в спальне квартира №34</t>
  </si>
  <si>
    <t>Очистка фильтров на стояке ГВС в подвале</t>
  </si>
  <si>
    <t>Итого за ноябрь</t>
  </si>
  <si>
    <t>Уборка крупногабаритного мусора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</si>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</sst>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2" fontId="8" fillId="0" borderId="1" xfId="0" applyNumberFormat="1" applyFont="1" applyBorder="1"/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opLeftCell="A55" workbookViewId="0">
      <selection activeCell="D72" sqref="D7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2" t="s">
        <v>52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1" t="s">
        <v>4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 x14ac:dyDescent="0.25">
      <c r="A6" s="26">
        <v>1</v>
      </c>
      <c r="B6" s="26" t="s">
        <v>46</v>
      </c>
      <c r="C6" s="26">
        <v>1223.92</v>
      </c>
      <c r="D6" s="27"/>
      <c r="E6" s="4"/>
      <c r="F6" s="4"/>
    </row>
    <row r="7" spans="1:8" s="5" customFormat="1" ht="60" x14ac:dyDescent="0.25">
      <c r="A7" s="26">
        <v>2</v>
      </c>
      <c r="B7" s="26" t="s">
        <v>50</v>
      </c>
      <c r="C7" s="26">
        <v>935</v>
      </c>
      <c r="D7" s="27"/>
      <c r="E7" s="4"/>
      <c r="F7" s="4"/>
    </row>
    <row r="8" spans="1:8" ht="30" x14ac:dyDescent="0.25">
      <c r="A8" s="26">
        <v>3</v>
      </c>
      <c r="B8" s="26" t="s">
        <v>53</v>
      </c>
      <c r="C8" s="26">
        <f>2490+1660</f>
        <v>4150</v>
      </c>
      <c r="D8" s="27"/>
      <c r="E8" s="1"/>
      <c r="F8" s="1"/>
    </row>
    <row r="9" spans="1:8" x14ac:dyDescent="0.25">
      <c r="A9" s="26">
        <v>4</v>
      </c>
      <c r="B9" s="26" t="s">
        <v>54</v>
      </c>
      <c r="C9" s="26">
        <v>2490</v>
      </c>
      <c r="D9" s="27"/>
      <c r="E9" s="1"/>
      <c r="F9" s="1"/>
    </row>
    <row r="10" spans="1:8" x14ac:dyDescent="0.25">
      <c r="A10" s="26">
        <v>5</v>
      </c>
      <c r="B10" s="26" t="s">
        <v>55</v>
      </c>
      <c r="C10" s="26">
        <v>3419.8</v>
      </c>
      <c r="D10" s="27"/>
      <c r="E10" s="1"/>
      <c r="F10" s="1"/>
    </row>
    <row r="11" spans="1:8" x14ac:dyDescent="0.25">
      <c r="A11" s="26"/>
      <c r="B11" s="27" t="s">
        <v>58</v>
      </c>
      <c r="C11" s="27">
        <f>SUM(C6:C10)</f>
        <v>12218.720000000001</v>
      </c>
      <c r="D11" s="27">
        <f>C11</f>
        <v>12218.720000000001</v>
      </c>
      <c r="E11" s="1"/>
      <c r="F11" s="1"/>
    </row>
    <row r="12" spans="1:8" x14ac:dyDescent="0.25">
      <c r="A12" s="7"/>
      <c r="B12" s="3" t="s">
        <v>6</v>
      </c>
      <c r="C12" s="7"/>
      <c r="D12" s="7"/>
      <c r="E12" s="1"/>
      <c r="F12" s="1"/>
    </row>
    <row r="13" spans="1:8" ht="30" x14ac:dyDescent="0.25">
      <c r="A13" s="26">
        <v>1</v>
      </c>
      <c r="B13" s="26" t="s">
        <v>46</v>
      </c>
      <c r="C13" s="26">
        <v>1223.92</v>
      </c>
      <c r="D13" s="27"/>
      <c r="E13" s="1"/>
      <c r="F13" s="1"/>
    </row>
    <row r="14" spans="1:8" ht="60" x14ac:dyDescent="0.25">
      <c r="A14" s="26">
        <v>2</v>
      </c>
      <c r="B14" s="26" t="s">
        <v>50</v>
      </c>
      <c r="C14" s="26">
        <v>935</v>
      </c>
      <c r="D14" s="27"/>
      <c r="E14" s="1"/>
      <c r="F14" s="1"/>
    </row>
    <row r="15" spans="1:8" x14ac:dyDescent="0.25">
      <c r="A15" s="26">
        <v>3</v>
      </c>
      <c r="B15" s="26" t="s">
        <v>59</v>
      </c>
      <c r="C15" s="26">
        <v>1660</v>
      </c>
      <c r="D15" s="27"/>
      <c r="E15" s="1"/>
      <c r="F15" s="1"/>
    </row>
    <row r="16" spans="1:8" x14ac:dyDescent="0.25">
      <c r="A16" s="26"/>
      <c r="B16" s="27" t="s">
        <v>60</v>
      </c>
      <c r="C16" s="27">
        <f>SUM(C13:C15)</f>
        <v>3818.92</v>
      </c>
      <c r="D16" s="27">
        <f>C16+D11</f>
        <v>16037.640000000001</v>
      </c>
      <c r="E16" s="1"/>
      <c r="F16" s="1"/>
    </row>
    <row r="17" spans="1:6" x14ac:dyDescent="0.25">
      <c r="A17" s="7"/>
      <c r="B17" s="3" t="s">
        <v>3</v>
      </c>
      <c r="C17" s="7"/>
      <c r="D17" s="7"/>
      <c r="E17" s="1"/>
      <c r="F17" s="1"/>
    </row>
    <row r="18" spans="1:6" ht="30" x14ac:dyDescent="0.25">
      <c r="A18" s="26">
        <v>1</v>
      </c>
      <c r="B18" s="26" t="s">
        <v>46</v>
      </c>
      <c r="C18" s="26">
        <v>1223.92</v>
      </c>
      <c r="D18" s="27"/>
      <c r="E18" s="1"/>
      <c r="F18" s="1"/>
    </row>
    <row r="19" spans="1:6" ht="60" x14ac:dyDescent="0.25">
      <c r="A19" s="26">
        <v>2</v>
      </c>
      <c r="B19" s="26" t="s">
        <v>50</v>
      </c>
      <c r="C19" s="26">
        <v>935</v>
      </c>
      <c r="D19" s="27"/>
      <c r="E19" s="1"/>
      <c r="F19" s="1"/>
    </row>
    <row r="20" spans="1:6" x14ac:dyDescent="0.25">
      <c r="A20" s="26">
        <v>3</v>
      </c>
      <c r="B20" s="26" t="s">
        <v>59</v>
      </c>
      <c r="C20" s="26">
        <f>830+1660</f>
        <v>2490</v>
      </c>
      <c r="D20" s="27"/>
      <c r="E20" s="1"/>
      <c r="F20" s="1"/>
    </row>
    <row r="21" spans="1:6" x14ac:dyDescent="0.25">
      <c r="A21" s="26">
        <v>4</v>
      </c>
      <c r="B21" s="26" t="s">
        <v>65</v>
      </c>
      <c r="C21" s="26">
        <v>2860</v>
      </c>
      <c r="D21" s="27"/>
      <c r="E21" s="1"/>
      <c r="F21" s="1"/>
    </row>
    <row r="22" spans="1:6" ht="30" x14ac:dyDescent="0.25">
      <c r="A22" s="26">
        <v>5</v>
      </c>
      <c r="B22" s="26" t="s">
        <v>66</v>
      </c>
      <c r="C22" s="26">
        <v>2860</v>
      </c>
      <c r="D22" s="27"/>
      <c r="E22" s="1"/>
      <c r="F22" s="1"/>
    </row>
    <row r="23" spans="1:6" x14ac:dyDescent="0.25">
      <c r="A23" s="7"/>
      <c r="B23" s="3" t="s">
        <v>67</v>
      </c>
      <c r="C23" s="3">
        <f>SUM(C18:C22)</f>
        <v>10368.92</v>
      </c>
      <c r="D23" s="3">
        <f>C23+D16</f>
        <v>26406.560000000001</v>
      </c>
      <c r="E23" s="1"/>
      <c r="F23" s="1"/>
    </row>
    <row r="24" spans="1:6" x14ac:dyDescent="0.25">
      <c r="A24" s="7"/>
      <c r="B24" s="3" t="s">
        <v>8</v>
      </c>
      <c r="C24" s="7"/>
      <c r="D24" s="7"/>
      <c r="E24" s="1"/>
      <c r="F24" s="1"/>
    </row>
    <row r="25" spans="1:6" ht="30" x14ac:dyDescent="0.25">
      <c r="A25" s="26">
        <v>1</v>
      </c>
      <c r="B25" s="26" t="s">
        <v>46</v>
      </c>
      <c r="C25" s="26">
        <v>1223.92</v>
      </c>
      <c r="D25" s="27"/>
      <c r="E25" s="1"/>
      <c r="F25" s="1"/>
    </row>
    <row r="26" spans="1:6" ht="60" x14ac:dyDescent="0.25">
      <c r="A26" s="26">
        <v>2</v>
      </c>
      <c r="B26" s="26" t="s">
        <v>50</v>
      </c>
      <c r="C26" s="26">
        <v>935</v>
      </c>
      <c r="D26" s="27"/>
      <c r="E26" s="1"/>
      <c r="F26" s="1"/>
    </row>
    <row r="27" spans="1:6" x14ac:dyDescent="0.25">
      <c r="A27" s="26">
        <v>3</v>
      </c>
      <c r="B27" s="26" t="s">
        <v>59</v>
      </c>
      <c r="C27" s="26">
        <v>1103.9000000000001</v>
      </c>
      <c r="D27" s="27"/>
      <c r="E27" s="1"/>
      <c r="F27" s="1"/>
    </row>
    <row r="28" spans="1:6" x14ac:dyDescent="0.25">
      <c r="A28" s="26"/>
      <c r="B28" s="27" t="s">
        <v>70</v>
      </c>
      <c r="C28" s="27">
        <f>SUM(C25:C27)</f>
        <v>3262.82</v>
      </c>
      <c r="D28" s="27">
        <f>C28+D23</f>
        <v>29669.38</v>
      </c>
      <c r="E28" s="1"/>
      <c r="F28" s="1"/>
    </row>
    <row r="29" spans="1:6" x14ac:dyDescent="0.25">
      <c r="A29" s="7"/>
      <c r="B29" s="3" t="s">
        <v>9</v>
      </c>
      <c r="C29" s="7"/>
      <c r="D29" s="7"/>
      <c r="E29" s="1"/>
      <c r="F29" s="1"/>
    </row>
    <row r="30" spans="1:6" ht="30" x14ac:dyDescent="0.25">
      <c r="A30" s="26">
        <v>1</v>
      </c>
      <c r="B30" s="26" t="s">
        <v>46</v>
      </c>
      <c r="C30" s="26">
        <v>1223.92</v>
      </c>
      <c r="D30" s="27"/>
      <c r="E30" s="1"/>
      <c r="F30" s="1"/>
    </row>
    <row r="31" spans="1:6" ht="60" x14ac:dyDescent="0.25">
      <c r="A31" s="26">
        <v>2</v>
      </c>
      <c r="B31" s="26" t="s">
        <v>50</v>
      </c>
      <c r="C31" s="26">
        <v>935</v>
      </c>
      <c r="D31" s="27"/>
      <c r="E31" s="1"/>
      <c r="F31" s="1"/>
    </row>
    <row r="32" spans="1:6" s="5" customFormat="1" x14ac:dyDescent="0.25">
      <c r="A32" s="26">
        <v>3</v>
      </c>
      <c r="B32" s="26" t="s">
        <v>59</v>
      </c>
      <c r="C32" s="26">
        <f>3320+1660</f>
        <v>4980</v>
      </c>
      <c r="D32" s="27"/>
      <c r="E32" s="4"/>
      <c r="F32" s="4"/>
    </row>
    <row r="33" spans="1:6" s="5" customFormat="1" x14ac:dyDescent="0.25">
      <c r="A33" s="26">
        <v>4</v>
      </c>
      <c r="B33" s="26" t="s">
        <v>72</v>
      </c>
      <c r="C33" s="26">
        <v>1660</v>
      </c>
      <c r="D33" s="27"/>
      <c r="E33" s="4"/>
      <c r="F33" s="4"/>
    </row>
    <row r="34" spans="1:6" s="5" customFormat="1" x14ac:dyDescent="0.25">
      <c r="A34" s="26"/>
      <c r="B34" s="27" t="s">
        <v>73</v>
      </c>
      <c r="C34" s="27">
        <f>SUM(C30:C33)</f>
        <v>8798.92</v>
      </c>
      <c r="D34" s="27">
        <f>C34+D28</f>
        <v>38468.300000000003</v>
      </c>
      <c r="E34" s="4"/>
      <c r="F34" s="4"/>
    </row>
    <row r="35" spans="1:6" s="5" customFormat="1" x14ac:dyDescent="0.25">
      <c r="A35" s="7"/>
      <c r="B35" s="3" t="s">
        <v>10</v>
      </c>
      <c r="C35" s="7"/>
      <c r="D35" s="7"/>
      <c r="E35" s="4"/>
      <c r="F35" s="4"/>
    </row>
    <row r="36" spans="1:6" s="5" customFormat="1" ht="30" x14ac:dyDescent="0.25">
      <c r="A36" s="26">
        <v>1</v>
      </c>
      <c r="B36" s="26" t="s">
        <v>46</v>
      </c>
      <c r="C36" s="26">
        <v>1223.92</v>
      </c>
      <c r="D36" s="27"/>
      <c r="E36" s="4"/>
      <c r="F36" s="4"/>
    </row>
    <row r="37" spans="1:6" s="5" customFormat="1" ht="60" x14ac:dyDescent="0.25">
      <c r="A37" s="26">
        <v>2</v>
      </c>
      <c r="B37" s="26" t="s">
        <v>50</v>
      </c>
      <c r="C37" s="26">
        <v>935</v>
      </c>
      <c r="D37" s="27"/>
      <c r="E37" s="4"/>
      <c r="F37" s="4"/>
    </row>
    <row r="38" spans="1:6" s="5" customFormat="1" x14ac:dyDescent="0.25">
      <c r="A38" s="26">
        <v>3</v>
      </c>
      <c r="B38" s="26" t="s">
        <v>59</v>
      </c>
      <c r="C38" s="26">
        <v>1660</v>
      </c>
      <c r="D38" s="27"/>
      <c r="E38" s="4"/>
      <c r="F38" s="4"/>
    </row>
    <row r="39" spans="1:6" s="5" customFormat="1" x14ac:dyDescent="0.25">
      <c r="A39" s="7"/>
      <c r="B39" s="3" t="s">
        <v>76</v>
      </c>
      <c r="C39" s="3">
        <f>SUM(C36:C38)</f>
        <v>3818.92</v>
      </c>
      <c r="D39" s="3">
        <f>C39+D34</f>
        <v>42287.22</v>
      </c>
      <c r="E39" s="4"/>
      <c r="F39" s="4"/>
    </row>
    <row r="40" spans="1:6" s="5" customFormat="1" x14ac:dyDescent="0.25">
      <c r="A40" s="7"/>
      <c r="B40" s="3" t="s">
        <v>11</v>
      </c>
      <c r="C40" s="7"/>
      <c r="D40" s="7"/>
      <c r="E40" s="4"/>
      <c r="F40" s="4"/>
    </row>
    <row r="41" spans="1:6" s="5" customFormat="1" ht="30" x14ac:dyDescent="0.25">
      <c r="A41" s="26">
        <v>1</v>
      </c>
      <c r="B41" s="26" t="s">
        <v>46</v>
      </c>
      <c r="C41" s="26">
        <v>1223.92</v>
      </c>
      <c r="D41" s="27"/>
      <c r="E41" s="4"/>
      <c r="F41" s="4"/>
    </row>
    <row r="42" spans="1:6" s="5" customFormat="1" ht="60" x14ac:dyDescent="0.25">
      <c r="A42" s="26">
        <v>2</v>
      </c>
      <c r="B42" s="26" t="s">
        <v>50</v>
      </c>
      <c r="C42" s="26">
        <v>935</v>
      </c>
      <c r="D42" s="27"/>
      <c r="E42" s="4"/>
      <c r="F42" s="4"/>
    </row>
    <row r="43" spans="1:6" s="5" customFormat="1" x14ac:dyDescent="0.25">
      <c r="A43" s="26">
        <v>3</v>
      </c>
      <c r="B43" s="26" t="s">
        <v>59</v>
      </c>
      <c r="C43" s="26">
        <f>415+2490+2075</f>
        <v>4980</v>
      </c>
      <c r="D43" s="27"/>
      <c r="E43" s="4"/>
      <c r="F43" s="4"/>
    </row>
    <row r="44" spans="1:6" s="5" customFormat="1" x14ac:dyDescent="0.25">
      <c r="A44" s="26"/>
      <c r="B44" s="27" t="s">
        <v>84</v>
      </c>
      <c r="C44" s="27">
        <f>SUM(C41:C43)</f>
        <v>7138.92</v>
      </c>
      <c r="D44" s="27">
        <f>C44+D39</f>
        <v>49426.14</v>
      </c>
      <c r="E44" s="4"/>
      <c r="F44" s="4"/>
    </row>
    <row r="45" spans="1:6" s="5" customFormat="1" x14ac:dyDescent="0.25">
      <c r="A45" s="7"/>
      <c r="B45" s="3" t="s">
        <v>12</v>
      </c>
      <c r="C45" s="7"/>
      <c r="D45" s="7"/>
      <c r="E45" s="4"/>
      <c r="F45" s="4"/>
    </row>
    <row r="46" spans="1:6" s="5" customFormat="1" ht="30" x14ac:dyDescent="0.25">
      <c r="A46" s="26">
        <v>1</v>
      </c>
      <c r="B46" s="26" t="s">
        <v>46</v>
      </c>
      <c r="C46" s="26">
        <v>1223.92</v>
      </c>
      <c r="D46" s="27"/>
      <c r="E46" s="4"/>
      <c r="F46" s="4"/>
    </row>
    <row r="47" spans="1:6" s="5" customFormat="1" ht="60" x14ac:dyDescent="0.25">
      <c r="A47" s="26">
        <v>2</v>
      </c>
      <c r="B47" s="26" t="s">
        <v>50</v>
      </c>
      <c r="C47" s="26">
        <v>935</v>
      </c>
      <c r="D47" s="27"/>
      <c r="E47" s="4"/>
      <c r="F47" s="4"/>
    </row>
    <row r="48" spans="1:6" s="5" customFormat="1" x14ac:dyDescent="0.25">
      <c r="A48" s="7">
        <v>3</v>
      </c>
      <c r="B48" s="26" t="s">
        <v>93</v>
      </c>
      <c r="C48" s="33">
        <v>1660</v>
      </c>
      <c r="D48" s="7"/>
      <c r="E48" s="4"/>
      <c r="F48" s="4"/>
    </row>
    <row r="49" spans="1:6" s="5" customFormat="1" x14ac:dyDescent="0.25">
      <c r="A49" s="26"/>
      <c r="B49" s="27" t="s">
        <v>94</v>
      </c>
      <c r="C49" s="27">
        <f>SUM(C46:C48)</f>
        <v>3818.92</v>
      </c>
      <c r="D49" s="27">
        <f>C49+D44</f>
        <v>53245.06</v>
      </c>
      <c r="E49" s="4"/>
      <c r="F49" s="4"/>
    </row>
    <row r="50" spans="1:6" s="5" customFormat="1" x14ac:dyDescent="0.25">
      <c r="A50" s="7"/>
      <c r="B50" s="3" t="s">
        <v>13</v>
      </c>
      <c r="C50" s="7"/>
      <c r="D50" s="7"/>
      <c r="E50" s="4"/>
      <c r="F50" s="4"/>
    </row>
    <row r="51" spans="1:6" s="5" customFormat="1" ht="30" x14ac:dyDescent="0.25">
      <c r="A51" s="26">
        <v>1</v>
      </c>
      <c r="B51" s="26" t="s">
        <v>46</v>
      </c>
      <c r="C51" s="26">
        <v>1223.92</v>
      </c>
      <c r="D51" s="27"/>
      <c r="E51" s="4"/>
      <c r="F51" s="4"/>
    </row>
    <row r="52" spans="1:6" s="5" customFormat="1" ht="60" x14ac:dyDescent="0.25">
      <c r="A52" s="26">
        <v>2</v>
      </c>
      <c r="B52" s="26" t="s">
        <v>50</v>
      </c>
      <c r="C52" s="26">
        <v>935</v>
      </c>
      <c r="D52" s="27"/>
      <c r="E52" s="4"/>
      <c r="F52" s="4"/>
    </row>
    <row r="53" spans="1:6" s="5" customFormat="1" x14ac:dyDescent="0.25">
      <c r="A53" s="7">
        <v>3</v>
      </c>
      <c r="B53" s="10" t="s">
        <v>59</v>
      </c>
      <c r="C53" s="7">
        <v>1245</v>
      </c>
      <c r="D53" s="7"/>
      <c r="E53" s="4"/>
      <c r="F53" s="4"/>
    </row>
    <row r="54" spans="1:6" s="5" customFormat="1" x14ac:dyDescent="0.25">
      <c r="A54" s="26">
        <v>4</v>
      </c>
      <c r="B54" s="26" t="s">
        <v>98</v>
      </c>
      <c r="C54" s="26">
        <v>1660</v>
      </c>
      <c r="D54" s="27"/>
      <c r="E54" s="4"/>
      <c r="F54" s="4"/>
    </row>
    <row r="55" spans="1:6" s="5" customFormat="1" ht="30" x14ac:dyDescent="0.25">
      <c r="A55" s="26">
        <v>5</v>
      </c>
      <c r="B55" s="26" t="s">
        <v>99</v>
      </c>
      <c r="C55" s="26">
        <v>834.84</v>
      </c>
      <c r="D55" s="27"/>
      <c r="E55" s="4"/>
      <c r="F55" s="4"/>
    </row>
    <row r="56" spans="1:6" s="5" customFormat="1" x14ac:dyDescent="0.25">
      <c r="A56" s="26"/>
      <c r="B56" s="27" t="s">
        <v>100</v>
      </c>
      <c r="C56" s="27">
        <f>SUM(C51:C55)</f>
        <v>5898.76</v>
      </c>
      <c r="D56" s="27">
        <f>C56+D49</f>
        <v>59143.82</v>
      </c>
      <c r="E56" s="4"/>
      <c r="F56" s="4"/>
    </row>
    <row r="57" spans="1:6" s="5" customFormat="1" x14ac:dyDescent="0.25">
      <c r="A57" s="7"/>
      <c r="B57" s="3" t="s">
        <v>14</v>
      </c>
      <c r="C57" s="7"/>
      <c r="D57" s="7"/>
      <c r="E57" s="4"/>
      <c r="F57" s="4"/>
    </row>
    <row r="58" spans="1:6" s="5" customFormat="1" ht="30" x14ac:dyDescent="0.25">
      <c r="A58" s="26">
        <v>1</v>
      </c>
      <c r="B58" s="26" t="s">
        <v>46</v>
      </c>
      <c r="C58" s="26">
        <v>1223.92</v>
      </c>
      <c r="D58" s="27"/>
      <c r="E58" s="4"/>
      <c r="F58" s="4"/>
    </row>
    <row r="59" spans="1:6" s="5" customFormat="1" ht="60" x14ac:dyDescent="0.25">
      <c r="A59" s="26">
        <v>2</v>
      </c>
      <c r="B59" s="26" t="s">
        <v>50</v>
      </c>
      <c r="C59" s="26">
        <v>935</v>
      </c>
      <c r="D59" s="27"/>
      <c r="E59" s="4"/>
      <c r="F59" s="4"/>
    </row>
    <row r="60" spans="1:6" s="5" customFormat="1" x14ac:dyDescent="0.25">
      <c r="A60" s="26">
        <v>3</v>
      </c>
      <c r="B60" s="26" t="s">
        <v>103</v>
      </c>
      <c r="C60" s="26">
        <v>1660</v>
      </c>
      <c r="D60" s="27"/>
      <c r="E60" s="4"/>
      <c r="F60" s="4"/>
    </row>
    <row r="61" spans="1:6" s="5" customFormat="1" x14ac:dyDescent="0.25">
      <c r="A61" s="26"/>
      <c r="B61" s="27" t="s">
        <v>104</v>
      </c>
      <c r="C61" s="27">
        <f>SUM(C58:C60)</f>
        <v>3818.92</v>
      </c>
      <c r="D61" s="27">
        <f>C61+D56</f>
        <v>62962.74</v>
      </c>
      <c r="E61" s="4"/>
      <c r="F61" s="4"/>
    </row>
    <row r="62" spans="1:6" s="5" customFormat="1" x14ac:dyDescent="0.25">
      <c r="A62" s="7"/>
      <c r="B62" s="3" t="s">
        <v>15</v>
      </c>
      <c r="C62" s="7"/>
      <c r="D62" s="7"/>
      <c r="E62" s="4"/>
      <c r="F62" s="4"/>
    </row>
    <row r="63" spans="1:6" s="5" customFormat="1" ht="30" x14ac:dyDescent="0.25">
      <c r="A63" s="26">
        <v>1</v>
      </c>
      <c r="B63" s="26" t="s">
        <v>46</v>
      </c>
      <c r="C63" s="26">
        <v>1223.92</v>
      </c>
      <c r="D63" s="27"/>
      <c r="E63" s="4"/>
      <c r="F63" s="4"/>
    </row>
    <row r="64" spans="1:6" s="5" customFormat="1" ht="60" x14ac:dyDescent="0.25">
      <c r="A64" s="26">
        <v>2</v>
      </c>
      <c r="B64" s="26" t="s">
        <v>50</v>
      </c>
      <c r="C64" s="26">
        <v>935</v>
      </c>
      <c r="D64" s="27"/>
      <c r="E64" s="4"/>
      <c r="F64" s="4"/>
    </row>
    <row r="65" spans="1:6" s="5" customFormat="1" x14ac:dyDescent="0.25">
      <c r="A65" s="26">
        <v>3</v>
      </c>
      <c r="B65" s="26" t="s">
        <v>109</v>
      </c>
      <c r="C65" s="26">
        <v>4980</v>
      </c>
      <c r="D65" s="27"/>
      <c r="E65" s="4"/>
      <c r="F65" s="4"/>
    </row>
    <row r="66" spans="1:6" s="5" customFormat="1" x14ac:dyDescent="0.25">
      <c r="A66" s="26">
        <v>4</v>
      </c>
      <c r="B66" s="27" t="s">
        <v>110</v>
      </c>
      <c r="C66" s="27">
        <f>SUM(C63:C65)</f>
        <v>7138.92</v>
      </c>
      <c r="D66" s="27">
        <f>C66+D61</f>
        <v>70101.66</v>
      </c>
      <c r="E66" s="4"/>
      <c r="F66" s="4"/>
    </row>
    <row r="67" spans="1:6" s="5" customFormat="1" x14ac:dyDescent="0.25">
      <c r="A67" s="7"/>
      <c r="B67" s="3" t="s">
        <v>16</v>
      </c>
      <c r="C67" s="7"/>
      <c r="D67" s="7"/>
      <c r="E67" s="4"/>
      <c r="F67" s="4"/>
    </row>
    <row r="68" spans="1:6" s="5" customFormat="1" ht="30" x14ac:dyDescent="0.25">
      <c r="A68" s="26">
        <v>1</v>
      </c>
      <c r="B68" s="26" t="s">
        <v>46</v>
      </c>
      <c r="C68" s="26">
        <v>1223.92</v>
      </c>
      <c r="D68" s="27"/>
      <c r="E68" s="4"/>
      <c r="F68" s="4"/>
    </row>
    <row r="69" spans="1:6" s="5" customFormat="1" ht="60" x14ac:dyDescent="0.25">
      <c r="A69" s="26">
        <v>2</v>
      </c>
      <c r="B69" s="26" t="s">
        <v>50</v>
      </c>
      <c r="C69" s="26">
        <v>935</v>
      </c>
      <c r="D69" s="27"/>
      <c r="E69" s="4"/>
      <c r="F69" s="4"/>
    </row>
    <row r="70" spans="1:6" s="5" customFormat="1" x14ac:dyDescent="0.25">
      <c r="A70" s="26">
        <v>3</v>
      </c>
      <c r="B70" s="26" t="s">
        <v>55</v>
      </c>
      <c r="C70" s="26">
        <v>6977.95</v>
      </c>
      <c r="D70" s="27"/>
      <c r="E70" s="4"/>
      <c r="F70" s="4"/>
    </row>
    <row r="71" spans="1:6" s="5" customFormat="1" x14ac:dyDescent="0.25">
      <c r="A71" s="26"/>
      <c r="B71" s="27" t="s">
        <v>112</v>
      </c>
      <c r="C71" s="27">
        <f>SUM(C68:C70)</f>
        <v>9136.869999999999</v>
      </c>
      <c r="D71" s="27">
        <f>C71+D66</f>
        <v>79238.53</v>
      </c>
      <c r="E71" s="4"/>
      <c r="F71" s="4"/>
    </row>
    <row r="72" spans="1:6" s="5" customFormat="1" x14ac:dyDescent="0.25">
      <c r="A72" s="26"/>
      <c r="B72" s="26"/>
      <c r="C72" s="26"/>
      <c r="D72" s="27"/>
      <c r="E72" s="4"/>
      <c r="F72" s="4"/>
    </row>
    <row r="73" spans="1:6" s="5" customFormat="1" x14ac:dyDescent="0.25">
      <c r="A73" s="26"/>
      <c r="B73" s="27"/>
      <c r="C73" s="27"/>
      <c r="D73" s="27"/>
      <c r="E73" s="4"/>
      <c r="F73" s="4"/>
    </row>
    <row r="74" spans="1:6" s="5" customFormat="1" x14ac:dyDescent="0.25">
      <c r="A74" s="26"/>
      <c r="B74" s="26"/>
      <c r="C74" s="26"/>
      <c r="D74" s="27"/>
      <c r="E74" s="4"/>
      <c r="F74" s="4"/>
    </row>
    <row r="75" spans="1:6" s="5" customFormat="1" x14ac:dyDescent="0.25">
      <c r="A75" s="26"/>
      <c r="B75" s="26"/>
      <c r="C75" s="26"/>
      <c r="D75" s="27"/>
      <c r="E75" s="4"/>
      <c r="F75" s="4"/>
    </row>
    <row r="76" spans="1:6" s="5" customFormat="1" x14ac:dyDescent="0.25">
      <c r="A76" s="26"/>
      <c r="B76" s="26"/>
      <c r="C76" s="26"/>
      <c r="D76" s="27"/>
      <c r="E76" s="4"/>
      <c r="F76" s="4"/>
    </row>
    <row r="77" spans="1:6" s="5" customFormat="1" x14ac:dyDescent="0.25">
      <c r="A77" s="10"/>
      <c r="B77" s="3"/>
      <c r="C77" s="10"/>
      <c r="D77" s="3"/>
      <c r="E77" s="4"/>
      <c r="F77" s="4"/>
    </row>
    <row r="78" spans="1:6" s="5" customFormat="1" x14ac:dyDescent="0.25">
      <c r="A78" s="26"/>
      <c r="B78" s="27"/>
      <c r="C78" s="26"/>
      <c r="D78" s="27"/>
      <c r="E78" s="4"/>
      <c r="F78" s="4"/>
    </row>
    <row r="79" spans="1:6" x14ac:dyDescent="0.25">
      <c r="A79" s="26"/>
      <c r="B79" s="26"/>
      <c r="C79" s="26"/>
      <c r="D79" s="3"/>
      <c r="E79" s="1"/>
      <c r="F79" s="1"/>
    </row>
    <row r="80" spans="1:6" x14ac:dyDescent="0.25">
      <c r="A80" s="26"/>
      <c r="B80" s="27"/>
      <c r="C80" s="26"/>
      <c r="D80" s="3"/>
      <c r="E80" s="1"/>
      <c r="F8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7.5703125" customWidth="1"/>
    <col min="3" max="3" width="11.5703125" customWidth="1"/>
    <col min="4" max="4" width="13.7109375" customWidth="1"/>
  </cols>
  <sheetData>
    <row r="1" spans="1:8" ht="21" x14ac:dyDescent="0.35">
      <c r="A1" s="1"/>
      <c r="B1" s="52" t="s">
        <v>52</v>
      </c>
      <c r="C1" s="52"/>
      <c r="D1" s="52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1" t="s">
        <v>7</v>
      </c>
      <c r="C3" s="51"/>
      <c r="D3" s="5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6</v>
      </c>
      <c r="C5" s="7"/>
      <c r="D5" s="7"/>
      <c r="E5" s="1"/>
      <c r="F5" s="1"/>
      <c r="G5" s="1"/>
      <c r="H5" s="1"/>
    </row>
    <row r="6" spans="1:8" s="1" customFormat="1" ht="30" x14ac:dyDescent="0.25">
      <c r="A6" s="26">
        <v>1</v>
      </c>
      <c r="B6" s="26" t="s">
        <v>61</v>
      </c>
      <c r="C6" s="26">
        <v>3320</v>
      </c>
      <c r="D6" s="27"/>
    </row>
    <row r="7" spans="1:8" s="4" customFormat="1" x14ac:dyDescent="0.25">
      <c r="A7" s="27">
        <v>2</v>
      </c>
      <c r="B7" s="26" t="s">
        <v>55</v>
      </c>
      <c r="C7" s="26">
        <v>1693.3</v>
      </c>
      <c r="D7" s="27"/>
    </row>
    <row r="8" spans="1:8" s="1" customFormat="1" ht="30" x14ac:dyDescent="0.25">
      <c r="A8" s="26">
        <v>3</v>
      </c>
      <c r="B8" s="26" t="s">
        <v>62</v>
      </c>
      <c r="C8" s="26">
        <v>1660</v>
      </c>
      <c r="D8" s="27"/>
    </row>
    <row r="9" spans="1:8" s="1" customFormat="1" x14ac:dyDescent="0.25">
      <c r="A9" s="26"/>
      <c r="B9" s="27" t="s">
        <v>60</v>
      </c>
      <c r="C9" s="27">
        <f>SUM(C6:C8)</f>
        <v>6673.3</v>
      </c>
      <c r="D9" s="27">
        <f>C9</f>
        <v>6673.3</v>
      </c>
    </row>
    <row r="10" spans="1:8" s="4" customFormat="1" x14ac:dyDescent="0.25">
      <c r="A10" s="26"/>
      <c r="B10" s="27" t="s">
        <v>3</v>
      </c>
      <c r="C10" s="27"/>
      <c r="D10" s="27"/>
    </row>
    <row r="11" spans="1:8" s="4" customFormat="1" x14ac:dyDescent="0.25">
      <c r="A11" s="27">
        <v>1</v>
      </c>
      <c r="B11" s="26" t="s">
        <v>55</v>
      </c>
      <c r="C11" s="26">
        <v>3414.4</v>
      </c>
      <c r="D11" s="27">
        <f>C11+D9</f>
        <v>10087.700000000001</v>
      </c>
    </row>
    <row r="12" spans="1:8" s="1" customFormat="1" x14ac:dyDescent="0.25">
      <c r="A12" s="26"/>
      <c r="B12" s="27" t="s">
        <v>9</v>
      </c>
      <c r="C12" s="27"/>
      <c r="D12" s="27"/>
    </row>
    <row r="13" spans="1:8" s="1" customFormat="1" x14ac:dyDescent="0.25">
      <c r="A13" s="26">
        <v>1</v>
      </c>
      <c r="B13" s="26" t="s">
        <v>74</v>
      </c>
      <c r="C13" s="27">
        <v>1962.5</v>
      </c>
      <c r="D13" s="27">
        <f>C13+D11</f>
        <v>12050.2</v>
      </c>
    </row>
    <row r="14" spans="1:8" s="1" customFormat="1" x14ac:dyDescent="0.25">
      <c r="A14" s="26"/>
      <c r="B14" s="27" t="s">
        <v>10</v>
      </c>
      <c r="C14" s="26"/>
      <c r="D14" s="27"/>
    </row>
    <row r="15" spans="1:8" s="1" customFormat="1" x14ac:dyDescent="0.25">
      <c r="A15" s="26">
        <v>1</v>
      </c>
      <c r="B15" s="26" t="s">
        <v>77</v>
      </c>
      <c r="C15" s="27">
        <v>3320</v>
      </c>
      <c r="D15" s="27">
        <f>C15+D13</f>
        <v>15370.2</v>
      </c>
    </row>
    <row r="16" spans="1:8" s="1" customFormat="1" x14ac:dyDescent="0.25">
      <c r="A16" s="26"/>
      <c r="B16" s="27" t="s">
        <v>14</v>
      </c>
      <c r="C16" s="26"/>
      <c r="D16" s="27"/>
    </row>
    <row r="17" spans="1:4" s="1" customFormat="1" x14ac:dyDescent="0.25">
      <c r="A17" s="26">
        <v>1</v>
      </c>
      <c r="B17" s="26" t="s">
        <v>105</v>
      </c>
      <c r="C17" s="26">
        <v>1660</v>
      </c>
      <c r="D17" s="27">
        <f>C17+D15</f>
        <v>17030.2</v>
      </c>
    </row>
    <row r="18" spans="1:4" s="1" customFormat="1" x14ac:dyDescent="0.25">
      <c r="A18" s="26"/>
      <c r="B18" s="27"/>
      <c r="C18" s="27"/>
      <c r="D18" s="27"/>
    </row>
    <row r="19" spans="1:4" s="1" customFormat="1" x14ac:dyDescent="0.25">
      <c r="A19" s="26"/>
      <c r="B19" s="26"/>
      <c r="C19" s="26"/>
      <c r="D19" s="27"/>
    </row>
    <row r="20" spans="1:4" s="1" customFormat="1" ht="15.75" customHeight="1" x14ac:dyDescent="0.25">
      <c r="A20" s="26"/>
      <c r="B20" s="26"/>
      <c r="C20" s="26"/>
      <c r="D20" s="27"/>
    </row>
    <row r="21" spans="1:4" s="1" customFormat="1" x14ac:dyDescent="0.25">
      <c r="A21" s="26"/>
      <c r="B21" s="26"/>
      <c r="C21" s="26"/>
      <c r="D21" s="27"/>
    </row>
    <row r="22" spans="1:4" s="1" customFormat="1" x14ac:dyDescent="0.25">
      <c r="A22" s="26"/>
      <c r="B22" s="26"/>
      <c r="C22" s="27"/>
      <c r="D22" s="27"/>
    </row>
    <row r="23" spans="1:4" x14ac:dyDescent="0.25">
      <c r="A23" s="28"/>
      <c r="B23" s="26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8"/>
    </row>
    <row r="26" spans="1:4" x14ac:dyDescent="0.25">
      <c r="A26" s="28"/>
      <c r="B26" s="26"/>
      <c r="C26" s="29"/>
      <c r="D26" s="29"/>
    </row>
    <row r="27" spans="1:4" x14ac:dyDescent="0.25">
      <c r="A27" s="28"/>
      <c r="B27" s="26"/>
      <c r="C27" s="28"/>
      <c r="D27" s="28"/>
    </row>
    <row r="28" spans="1:4" x14ac:dyDescent="0.25">
      <c r="A28" s="28"/>
      <c r="B28" s="26"/>
      <c r="C28" s="29"/>
      <c r="D28" s="29"/>
    </row>
    <row r="29" spans="1:4" x14ac:dyDescent="0.25">
      <c r="A29" s="28"/>
      <c r="B29" s="26"/>
      <c r="C29" s="28"/>
      <c r="D29" s="28"/>
    </row>
    <row r="30" spans="1:4" x14ac:dyDescent="0.25">
      <c r="A30" s="28"/>
      <c r="B30" s="26"/>
      <c r="C30" s="28"/>
      <c r="D30" s="28"/>
    </row>
    <row r="31" spans="1:4" x14ac:dyDescent="0.25">
      <c r="A31" s="28"/>
      <c r="B31" s="26"/>
      <c r="C31" s="28"/>
      <c r="D31" s="28"/>
    </row>
    <row r="32" spans="1:4" x14ac:dyDescent="0.25">
      <c r="A32" s="28"/>
      <c r="B32" s="26"/>
      <c r="C32" s="28"/>
      <c r="D32" s="28"/>
    </row>
    <row r="33" spans="1:4" x14ac:dyDescent="0.25">
      <c r="A33" s="28"/>
      <c r="B33" s="26"/>
      <c r="C33" s="28"/>
      <c r="D33" s="28"/>
    </row>
    <row r="34" spans="1:4" x14ac:dyDescent="0.25">
      <c r="A34" s="28"/>
      <c r="B34" s="26"/>
      <c r="C34" s="28"/>
      <c r="D34" s="28"/>
    </row>
    <row r="35" spans="1:4" x14ac:dyDescent="0.25">
      <c r="A35" s="28"/>
      <c r="B35" s="26"/>
      <c r="C35" s="28"/>
      <c r="D35" s="28"/>
    </row>
    <row r="36" spans="1:4" x14ac:dyDescent="0.25">
      <c r="A36" s="28"/>
      <c r="B36" s="27"/>
      <c r="C36" s="29"/>
      <c r="D36" s="29"/>
    </row>
    <row r="37" spans="1:4" x14ac:dyDescent="0.25">
      <c r="A37" s="28"/>
      <c r="B37" s="27"/>
      <c r="C37" s="28"/>
      <c r="D37" s="28"/>
    </row>
    <row r="38" spans="1:4" x14ac:dyDescent="0.25">
      <c r="A38" s="28"/>
      <c r="B38" s="26"/>
      <c r="C38" s="28"/>
      <c r="D38" s="28"/>
    </row>
    <row r="39" spans="1:4" x14ac:dyDescent="0.25">
      <c r="A39" s="28"/>
      <c r="B39" s="27"/>
      <c r="C39" s="29"/>
      <c r="D39" s="29"/>
    </row>
    <row r="40" spans="1:4" x14ac:dyDescent="0.25">
      <c r="A40" s="30"/>
      <c r="B40" s="30"/>
      <c r="C40" s="30"/>
      <c r="D40" s="30"/>
    </row>
    <row r="41" spans="1:4" x14ac:dyDescent="0.25">
      <c r="A41" s="30"/>
      <c r="B41" s="30"/>
      <c r="C41" s="30"/>
      <c r="D41" s="30"/>
    </row>
    <row r="42" spans="1:4" x14ac:dyDescent="0.25">
      <c r="A42" s="30"/>
      <c r="B42" s="30"/>
      <c r="C42" s="30"/>
      <c r="D42" s="30"/>
    </row>
    <row r="43" spans="1:4" x14ac:dyDescent="0.25">
      <c r="A43" s="30"/>
      <c r="B43" s="30"/>
      <c r="C43" s="30"/>
      <c r="D43" s="30"/>
    </row>
    <row r="44" spans="1:4" x14ac:dyDescent="0.25">
      <c r="A44" s="30"/>
      <c r="B44" s="30"/>
      <c r="C44" s="30"/>
      <c r="D44" s="3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tabSelected="1" workbookViewId="0">
      <selection activeCell="D23" sqref="D23"/>
    </sheetView>
  </sheetViews>
  <sheetFormatPr defaultRowHeight="15" x14ac:dyDescent="0.25"/>
  <cols>
    <col min="1" max="1" width="4.28515625" customWidth="1"/>
    <col min="2" max="2" width="46" customWidth="1"/>
    <col min="3" max="3" width="9.5703125" bestFit="1" customWidth="1"/>
    <col min="4" max="4" width="13.28515625" customWidth="1"/>
  </cols>
  <sheetData>
    <row r="1" spans="1:4" ht="15.75" x14ac:dyDescent="0.25">
      <c r="A1" s="1"/>
      <c r="B1" s="52" t="s">
        <v>52</v>
      </c>
      <c r="C1" s="52"/>
      <c r="D1" s="52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1" t="s">
        <v>31</v>
      </c>
      <c r="C3" s="51"/>
      <c r="D3" s="51"/>
    </row>
    <row r="4" spans="1:4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26">
        <v>1</v>
      </c>
      <c r="B6" s="26" t="s">
        <v>56</v>
      </c>
      <c r="C6" s="26">
        <f>2589+3100</f>
        <v>5689</v>
      </c>
      <c r="D6" s="27">
        <f>C6</f>
        <v>5689</v>
      </c>
    </row>
    <row r="7" spans="1:4" x14ac:dyDescent="0.25">
      <c r="A7" s="26"/>
      <c r="B7" s="27" t="s">
        <v>6</v>
      </c>
      <c r="C7" s="26"/>
      <c r="D7" s="26"/>
    </row>
    <row r="8" spans="1:4" ht="30" x14ac:dyDescent="0.25">
      <c r="A8" s="26">
        <v>1</v>
      </c>
      <c r="B8" s="26" t="s">
        <v>63</v>
      </c>
      <c r="C8" s="26">
        <v>3603.5</v>
      </c>
      <c r="D8" s="27">
        <f>C8+D6</f>
        <v>9292.5</v>
      </c>
    </row>
    <row r="9" spans="1:4" x14ac:dyDescent="0.25">
      <c r="A9" s="26"/>
      <c r="B9" s="27" t="s">
        <v>10</v>
      </c>
      <c r="C9" s="26"/>
      <c r="D9" s="27"/>
    </row>
    <row r="10" spans="1:4" ht="30" x14ac:dyDescent="0.25">
      <c r="A10" s="26">
        <v>1</v>
      </c>
      <c r="B10" s="26" t="s">
        <v>78</v>
      </c>
      <c r="C10" s="26">
        <v>1778.4</v>
      </c>
      <c r="D10" s="27"/>
    </row>
    <row r="11" spans="1:4" x14ac:dyDescent="0.25">
      <c r="A11" s="26">
        <v>2</v>
      </c>
      <c r="B11" s="26" t="s">
        <v>79</v>
      </c>
      <c r="C11" s="26">
        <v>2515</v>
      </c>
      <c r="D11" s="27"/>
    </row>
    <row r="12" spans="1:4" ht="30" x14ac:dyDescent="0.25">
      <c r="A12" s="26">
        <v>3</v>
      </c>
      <c r="B12" s="26" t="s">
        <v>80</v>
      </c>
      <c r="C12" s="26">
        <v>2766.4</v>
      </c>
      <c r="D12" s="27"/>
    </row>
    <row r="13" spans="1:4" ht="30" x14ac:dyDescent="0.25">
      <c r="A13" s="26">
        <v>4</v>
      </c>
      <c r="B13" s="26" t="s">
        <v>81</v>
      </c>
      <c r="C13" s="26">
        <v>2585</v>
      </c>
      <c r="D13" s="31"/>
    </row>
    <row r="14" spans="1:4" x14ac:dyDescent="0.25">
      <c r="A14" s="26"/>
      <c r="B14" s="27" t="s">
        <v>76</v>
      </c>
      <c r="C14" s="27">
        <f>SUM(C10:C13)</f>
        <v>9644.7999999999993</v>
      </c>
      <c r="D14" s="27">
        <f>C14+D8</f>
        <v>18937.3</v>
      </c>
    </row>
    <row r="15" spans="1:4" x14ac:dyDescent="0.25">
      <c r="A15" s="26"/>
      <c r="B15" s="27" t="s">
        <v>11</v>
      </c>
      <c r="C15" s="26"/>
      <c r="D15" s="31"/>
    </row>
    <row r="16" spans="1:4" x14ac:dyDescent="0.25">
      <c r="A16" s="26">
        <v>1</v>
      </c>
      <c r="B16" s="26" t="s">
        <v>85</v>
      </c>
      <c r="C16" s="26">
        <v>12024.3</v>
      </c>
      <c r="D16" s="27">
        <f>C16+D14</f>
        <v>30961.599999999999</v>
      </c>
    </row>
    <row r="17" spans="1:4" x14ac:dyDescent="0.25">
      <c r="A17" s="26"/>
      <c r="B17" s="27" t="s">
        <v>12</v>
      </c>
      <c r="C17" s="26"/>
      <c r="D17" s="31"/>
    </row>
    <row r="18" spans="1:4" ht="30" x14ac:dyDescent="0.25">
      <c r="A18" s="26">
        <v>1</v>
      </c>
      <c r="B18" s="26" t="s">
        <v>97</v>
      </c>
      <c r="C18" s="26">
        <v>2699</v>
      </c>
      <c r="D18" s="27">
        <f>C18+D16</f>
        <v>33660.6</v>
      </c>
    </row>
    <row r="19" spans="1:4" x14ac:dyDescent="0.25">
      <c r="A19" s="26"/>
      <c r="B19" s="27" t="s">
        <v>13</v>
      </c>
      <c r="C19" s="26"/>
      <c r="D19" s="31"/>
    </row>
    <row r="20" spans="1:4" ht="30" x14ac:dyDescent="0.25">
      <c r="A20" s="26">
        <v>1</v>
      </c>
      <c r="B20" s="26" t="s">
        <v>101</v>
      </c>
      <c r="C20" s="26">
        <v>2585</v>
      </c>
      <c r="D20" s="27">
        <f>C20+D18</f>
        <v>36245.599999999999</v>
      </c>
    </row>
    <row r="21" spans="1:4" x14ac:dyDescent="0.25">
      <c r="A21" s="26"/>
      <c r="B21" s="27" t="s">
        <v>16</v>
      </c>
      <c r="C21" s="26"/>
      <c r="D21" s="31"/>
    </row>
    <row r="22" spans="1:4" x14ac:dyDescent="0.25">
      <c r="A22" s="26">
        <v>1</v>
      </c>
      <c r="B22" s="26" t="s">
        <v>85</v>
      </c>
      <c r="C22" s="27">
        <v>10301.219999999999</v>
      </c>
      <c r="D22" s="27">
        <f>C22+D20</f>
        <v>46546.82</v>
      </c>
    </row>
    <row r="23" spans="1:4" x14ac:dyDescent="0.25">
      <c r="A23" s="26"/>
      <c r="B23" s="27"/>
      <c r="C23" s="26"/>
      <c r="D23" s="31"/>
    </row>
    <row r="24" spans="1:4" x14ac:dyDescent="0.25">
      <c r="A24" s="26"/>
      <c r="B24" s="26"/>
      <c r="C24" s="26"/>
      <c r="D24" s="27"/>
    </row>
    <row r="25" spans="1:4" x14ac:dyDescent="0.25">
      <c r="A25" s="26"/>
      <c r="B25" s="26"/>
      <c r="C25" s="26"/>
      <c r="D25" s="28"/>
    </row>
    <row r="26" spans="1:4" x14ac:dyDescent="0.25">
      <c r="A26" s="28"/>
      <c r="B26" s="27"/>
      <c r="C26" s="27"/>
      <c r="D26" s="29"/>
    </row>
    <row r="27" spans="1:4" x14ac:dyDescent="0.25">
      <c r="A27" s="28"/>
      <c r="B27" s="27"/>
      <c r="C27" s="28"/>
      <c r="D27" s="32"/>
    </row>
    <row r="28" spans="1:4" x14ac:dyDescent="0.25">
      <c r="A28" s="28"/>
      <c r="B28" s="27"/>
      <c r="C28" s="28"/>
      <c r="D28" s="28"/>
    </row>
    <row r="29" spans="1:4" x14ac:dyDescent="0.25">
      <c r="A29" s="28"/>
      <c r="B29" s="26"/>
      <c r="C29" s="26"/>
      <c r="D29" s="29"/>
    </row>
    <row r="30" spans="1:4" x14ac:dyDescent="0.25">
      <c r="A30" s="28"/>
      <c r="B30" s="26"/>
      <c r="C30" s="26"/>
      <c r="D30" s="29"/>
    </row>
    <row r="31" spans="1:4" x14ac:dyDescent="0.25">
      <c r="A31" s="28"/>
      <c r="B31" s="27"/>
      <c r="C31" s="28"/>
      <c r="D31" s="32"/>
    </row>
    <row r="32" spans="1:4" x14ac:dyDescent="0.25">
      <c r="A32" s="28"/>
      <c r="B32" s="27"/>
      <c r="C32" s="28"/>
      <c r="D32" s="29"/>
    </row>
    <row r="33" spans="1:4" x14ac:dyDescent="0.25">
      <c r="A33" s="28"/>
      <c r="B33" s="26"/>
      <c r="C33" s="26"/>
      <c r="D33" s="32"/>
    </row>
    <row r="34" spans="1:4" x14ac:dyDescent="0.25">
      <c r="A34" s="28"/>
      <c r="B34" s="26"/>
      <c r="C34" s="28"/>
      <c r="D34" s="29"/>
    </row>
    <row r="35" spans="1:4" x14ac:dyDescent="0.25">
      <c r="A35" s="28"/>
      <c r="B35" s="26"/>
      <c r="C35" s="26"/>
      <c r="D35" s="32"/>
    </row>
    <row r="36" spans="1:4" x14ac:dyDescent="0.25">
      <c r="A36" s="28"/>
      <c r="B36" s="26"/>
      <c r="C36" s="28"/>
      <c r="D36" s="29"/>
    </row>
    <row r="37" spans="1:4" x14ac:dyDescent="0.25">
      <c r="A37" s="28"/>
      <c r="B37" s="26"/>
      <c r="C37" s="28"/>
      <c r="D37" s="32"/>
    </row>
    <row r="38" spans="1:4" x14ac:dyDescent="0.25">
      <c r="A38" s="28"/>
      <c r="B38" s="26"/>
      <c r="C38" s="28"/>
      <c r="D38" s="29"/>
    </row>
    <row r="39" spans="1:4" x14ac:dyDescent="0.25">
      <c r="A39" s="12"/>
      <c r="B39" s="10"/>
      <c r="C39" s="12"/>
      <c r="D39" s="11"/>
    </row>
    <row r="40" spans="1:4" x14ac:dyDescent="0.25">
      <c r="A40" s="12"/>
      <c r="B40" s="10"/>
      <c r="C40" s="12"/>
      <c r="D40" s="11"/>
    </row>
    <row r="41" spans="1:4" x14ac:dyDescent="0.25">
      <c r="A41" s="12"/>
      <c r="B41" s="10"/>
      <c r="C41" s="12"/>
      <c r="D41" s="11"/>
    </row>
    <row r="42" spans="1:4" x14ac:dyDescent="0.25">
      <c r="A42" s="12"/>
      <c r="B42" s="10"/>
      <c r="C42" s="12"/>
      <c r="D42" s="11"/>
    </row>
    <row r="43" spans="1:4" x14ac:dyDescent="0.25">
      <c r="A43" s="12"/>
      <c r="B43" s="10"/>
      <c r="C43" s="12"/>
      <c r="D43" s="12"/>
    </row>
    <row r="44" spans="1:4" x14ac:dyDescent="0.25">
      <c r="A44" s="12"/>
      <c r="B44" s="10"/>
      <c r="C44" s="12"/>
      <c r="D4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7" sqref="D1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52" t="s">
        <v>52</v>
      </c>
      <c r="C1" s="52"/>
      <c r="D1" s="52"/>
      <c r="E1" s="6"/>
      <c r="F1" s="6"/>
      <c r="G1" s="6"/>
      <c r="H1" s="6"/>
    </row>
    <row r="2" spans="1:8" ht="21.6" customHeight="1" x14ac:dyDescent="0.25">
      <c r="A2" s="1"/>
      <c r="B2" s="53" t="s">
        <v>32</v>
      </c>
      <c r="C2" s="53"/>
      <c r="D2" s="53"/>
      <c r="E2" s="1"/>
      <c r="F2" s="1"/>
      <c r="G2" s="1"/>
      <c r="H2" s="1"/>
    </row>
    <row r="3" spans="1:8" ht="17.25" customHeight="1" x14ac:dyDescent="0.25">
      <c r="A3" s="1"/>
      <c r="B3" s="52" t="s">
        <v>5</v>
      </c>
      <c r="C3" s="52"/>
      <c r="D3" s="5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 x14ac:dyDescent="0.25">
      <c r="A5" s="34"/>
      <c r="B5" s="35" t="s">
        <v>6</v>
      </c>
      <c r="C5" s="34"/>
      <c r="D5" s="34"/>
      <c r="E5" s="1"/>
      <c r="F5" s="1"/>
      <c r="G5" s="1"/>
      <c r="H5" s="1"/>
    </row>
    <row r="6" spans="1:8" x14ac:dyDescent="0.25">
      <c r="A6" s="26">
        <v>1</v>
      </c>
      <c r="B6" s="26" t="s">
        <v>64</v>
      </c>
      <c r="C6" s="36">
        <v>7590</v>
      </c>
      <c r="D6" s="27">
        <f>C6</f>
        <v>7590</v>
      </c>
    </row>
    <row r="7" spans="1:8" x14ac:dyDescent="0.25">
      <c r="A7" s="29"/>
      <c r="B7" s="29" t="s">
        <v>3</v>
      </c>
      <c r="C7" s="37"/>
      <c r="D7" s="29"/>
    </row>
    <row r="8" spans="1:8" x14ac:dyDescent="0.25">
      <c r="A8" s="28">
        <v>1</v>
      </c>
      <c r="B8" s="26" t="s">
        <v>68</v>
      </c>
      <c r="C8" s="37">
        <v>39995</v>
      </c>
      <c r="D8" s="38"/>
    </row>
    <row r="9" spans="1:8" x14ac:dyDescent="0.25">
      <c r="A9" s="39">
        <v>2</v>
      </c>
      <c r="B9" s="40" t="s">
        <v>69</v>
      </c>
      <c r="C9" s="44">
        <v>31773.5</v>
      </c>
      <c r="D9" s="29"/>
    </row>
    <row r="10" spans="1:8" x14ac:dyDescent="0.25">
      <c r="A10" s="41"/>
      <c r="B10" s="47" t="s">
        <v>67</v>
      </c>
      <c r="C10" s="48">
        <f>SUM(C8:C9)</f>
        <v>71768.5</v>
      </c>
      <c r="D10" s="49">
        <f>C10+D6</f>
        <v>79358.5</v>
      </c>
    </row>
    <row r="11" spans="1:8" x14ac:dyDescent="0.25">
      <c r="A11" s="28"/>
      <c r="B11" s="27" t="s">
        <v>8</v>
      </c>
      <c r="C11" s="28"/>
      <c r="D11" s="28"/>
    </row>
    <row r="12" spans="1:8" x14ac:dyDescent="0.25">
      <c r="A12" s="28">
        <v>1</v>
      </c>
      <c r="B12" s="28" t="s">
        <v>71</v>
      </c>
      <c r="C12" s="28">
        <v>38120.629999999997</v>
      </c>
      <c r="D12" s="29">
        <f>C12+D10</f>
        <v>117479.13</v>
      </c>
    </row>
    <row r="13" spans="1:8" x14ac:dyDescent="0.25">
      <c r="A13" s="28"/>
      <c r="B13" s="29" t="s">
        <v>9</v>
      </c>
      <c r="C13" s="28"/>
      <c r="D13" s="28"/>
    </row>
    <row r="14" spans="1:8" x14ac:dyDescent="0.25">
      <c r="A14" s="28">
        <v>1</v>
      </c>
      <c r="B14" s="28" t="s">
        <v>75</v>
      </c>
      <c r="C14" s="44">
        <v>6552.9</v>
      </c>
      <c r="D14" s="32">
        <f>C14+D12</f>
        <v>124032.03</v>
      </c>
    </row>
    <row r="15" spans="1:8" x14ac:dyDescent="0.25">
      <c r="A15" s="26"/>
      <c r="B15" s="27" t="s">
        <v>11</v>
      </c>
      <c r="C15" s="27"/>
      <c r="D15" s="27"/>
    </row>
    <row r="16" spans="1:8" x14ac:dyDescent="0.25">
      <c r="A16" s="29">
        <v>1</v>
      </c>
      <c r="B16" s="26" t="s">
        <v>91</v>
      </c>
      <c r="C16" s="26">
        <v>975.2</v>
      </c>
      <c r="D16" s="31">
        <f>C16+D14</f>
        <v>125007.23</v>
      </c>
    </row>
    <row r="17" spans="1:4" x14ac:dyDescent="0.25">
      <c r="A17" s="28"/>
      <c r="B17" s="28"/>
      <c r="C17" s="28"/>
      <c r="D17" s="28"/>
    </row>
    <row r="18" spans="1:4" x14ac:dyDescent="0.25">
      <c r="A18" s="28"/>
      <c r="B18" s="29"/>
      <c r="C18" s="29"/>
      <c r="D18" s="32"/>
    </row>
    <row r="19" spans="1:4" x14ac:dyDescent="0.25">
      <c r="A19" s="28"/>
      <c r="B19" s="29"/>
      <c r="C19" s="28"/>
      <c r="D19" s="28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12"/>
      <c r="B31" s="11"/>
      <c r="C31" s="11"/>
      <c r="D3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D17" sqref="D1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2" t="s">
        <v>52</v>
      </c>
      <c r="C1" s="52"/>
      <c r="D1" s="52"/>
    </row>
    <row r="2" spans="1:4" ht="15.75" x14ac:dyDescent="0.25">
      <c r="A2" s="1"/>
      <c r="B2" s="53" t="s">
        <v>32</v>
      </c>
      <c r="C2" s="53"/>
      <c r="D2" s="53"/>
    </row>
    <row r="3" spans="1:4" ht="15.75" x14ac:dyDescent="0.25">
      <c r="A3" s="1"/>
      <c r="B3" s="52" t="s">
        <v>36</v>
      </c>
      <c r="C3" s="52"/>
      <c r="D3" s="52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34"/>
      <c r="B5" s="27" t="s">
        <v>11</v>
      </c>
      <c r="C5" s="34"/>
      <c r="D5" s="34"/>
    </row>
    <row r="6" spans="1:4" ht="30" x14ac:dyDescent="0.25">
      <c r="A6" s="27">
        <v>1</v>
      </c>
      <c r="B6" s="26" t="s">
        <v>88</v>
      </c>
      <c r="C6" s="36">
        <v>9564.7999999999993</v>
      </c>
      <c r="D6" s="27"/>
    </row>
    <row r="7" spans="1:4" ht="30" x14ac:dyDescent="0.25">
      <c r="A7" s="29">
        <v>2</v>
      </c>
      <c r="B7" s="26" t="s">
        <v>89</v>
      </c>
      <c r="C7" s="37">
        <v>3939.6</v>
      </c>
      <c r="D7" s="29"/>
    </row>
    <row r="8" spans="1:4" x14ac:dyDescent="0.25">
      <c r="A8" s="28">
        <v>3</v>
      </c>
      <c r="B8" s="26" t="s">
        <v>90</v>
      </c>
      <c r="C8" s="37">
        <v>2700</v>
      </c>
      <c r="D8" s="45"/>
    </row>
    <row r="9" spans="1:4" x14ac:dyDescent="0.25">
      <c r="A9" s="39"/>
      <c r="B9" s="46" t="s">
        <v>84</v>
      </c>
      <c r="C9" s="29">
        <f>SUM(C6:C8)</f>
        <v>16204.4</v>
      </c>
      <c r="D9" s="29">
        <f>C9</f>
        <v>16204.4</v>
      </c>
    </row>
    <row r="10" spans="1:4" x14ac:dyDescent="0.25">
      <c r="A10" s="41"/>
      <c r="B10" s="47" t="s">
        <v>12</v>
      </c>
      <c r="C10" s="42"/>
      <c r="D10" s="43"/>
    </row>
    <row r="11" spans="1:4" ht="30" x14ac:dyDescent="0.25">
      <c r="A11" s="28">
        <v>1</v>
      </c>
      <c r="B11" s="26" t="s">
        <v>95</v>
      </c>
      <c r="C11" s="28">
        <v>4403</v>
      </c>
      <c r="D11" s="28"/>
    </row>
    <row r="12" spans="1:4" x14ac:dyDescent="0.25">
      <c r="A12" s="28">
        <v>2</v>
      </c>
      <c r="B12" s="28" t="s">
        <v>96</v>
      </c>
      <c r="C12" s="28">
        <v>4500</v>
      </c>
      <c r="D12" s="28"/>
    </row>
    <row r="13" spans="1:4" x14ac:dyDescent="0.25">
      <c r="A13" s="28"/>
      <c r="B13" s="29" t="s">
        <v>94</v>
      </c>
      <c r="C13" s="29">
        <f>SUM(C11:C12)</f>
        <v>8903</v>
      </c>
      <c r="D13" s="29">
        <f>C13+D9</f>
        <v>25107.4</v>
      </c>
    </row>
    <row r="14" spans="1:4" x14ac:dyDescent="0.25">
      <c r="A14" s="28"/>
      <c r="B14" s="29" t="s">
        <v>13</v>
      </c>
      <c r="C14" s="29"/>
      <c r="D14" s="29"/>
    </row>
    <row r="15" spans="1:4" ht="30" x14ac:dyDescent="0.25">
      <c r="A15" s="28">
        <v>1</v>
      </c>
      <c r="B15" s="26" t="s">
        <v>102</v>
      </c>
      <c r="C15" s="29">
        <f>10801+11940+2337.2+2337.2</f>
        <v>27415.4</v>
      </c>
      <c r="D15" s="29">
        <f>C15+D13</f>
        <v>52522.8</v>
      </c>
    </row>
    <row r="16" spans="1:4" x14ac:dyDescent="0.25">
      <c r="A16" s="28"/>
      <c r="B16" s="50" t="s">
        <v>14</v>
      </c>
      <c r="C16" s="28"/>
      <c r="D16" s="28"/>
    </row>
    <row r="17" spans="1:4" ht="30" x14ac:dyDescent="0.25">
      <c r="A17" s="28">
        <v>1</v>
      </c>
      <c r="B17" s="26" t="s">
        <v>106</v>
      </c>
      <c r="C17" s="28">
        <v>9788.6</v>
      </c>
      <c r="D17" s="29">
        <f>C17+D15</f>
        <v>62311.4</v>
      </c>
    </row>
    <row r="18" spans="1:4" x14ac:dyDescent="0.25">
      <c r="A18" s="28"/>
      <c r="B18" s="29"/>
      <c r="C18" s="29"/>
      <c r="D18" s="29"/>
    </row>
    <row r="19" spans="1:4" x14ac:dyDescent="0.25">
      <c r="A19" s="28"/>
      <c r="B19" s="29"/>
      <c r="C19" s="28"/>
      <c r="D19" s="28"/>
    </row>
    <row r="20" spans="1:4" x14ac:dyDescent="0.25">
      <c r="A20" s="28"/>
      <c r="B20" s="26"/>
      <c r="C20" s="28"/>
      <c r="D20" s="28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9"/>
      <c r="C22" s="29"/>
      <c r="D22" s="29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6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9"/>
      <c r="C26" s="29"/>
      <c r="D26" s="29"/>
    </row>
    <row r="27" spans="1:4" x14ac:dyDescent="0.25">
      <c r="A27" s="28"/>
      <c r="B27" s="28"/>
      <c r="C27" s="28"/>
      <c r="D27" s="28"/>
    </row>
    <row r="28" spans="1:4" x14ac:dyDescent="0.25">
      <c r="A28" s="28"/>
      <c r="B28" s="29"/>
      <c r="C28" s="29"/>
      <c r="D28" s="29"/>
    </row>
    <row r="29" spans="1:4" x14ac:dyDescent="0.25">
      <c r="A29" s="28"/>
      <c r="B29" s="29"/>
      <c r="C29" s="28"/>
      <c r="D29" s="28"/>
    </row>
    <row r="30" spans="1:4" x14ac:dyDescent="0.25">
      <c r="A30" s="28"/>
      <c r="B30" s="28"/>
      <c r="C30" s="28"/>
      <c r="D30" s="28"/>
    </row>
    <row r="31" spans="1:4" x14ac:dyDescent="0.25">
      <c r="A31" s="28"/>
      <c r="B31" s="29"/>
      <c r="C31" s="29"/>
      <c r="D31" s="2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3" sqref="D13"/>
    </sheetView>
  </sheetViews>
  <sheetFormatPr defaultRowHeight="15" x14ac:dyDescent="0.25"/>
  <cols>
    <col min="1" max="1" width="3.7109375" customWidth="1"/>
    <col min="2" max="2" width="49.42578125" customWidth="1"/>
    <col min="3" max="3" width="10.7109375" customWidth="1"/>
    <col min="4" max="4" width="12.7109375" customWidth="1"/>
  </cols>
  <sheetData>
    <row r="1" spans="1:8" ht="21" x14ac:dyDescent="0.35">
      <c r="A1" s="1"/>
      <c r="B1" s="52" t="s">
        <v>57</v>
      </c>
      <c r="C1" s="52"/>
      <c r="D1" s="52"/>
      <c r="E1" s="6"/>
      <c r="F1" s="6"/>
      <c r="G1" s="6"/>
      <c r="H1" s="6"/>
    </row>
    <row r="2" spans="1:8" ht="15.75" x14ac:dyDescent="0.25">
      <c r="A2" s="1"/>
      <c r="B2" s="53" t="s">
        <v>32</v>
      </c>
      <c r="C2" s="53"/>
      <c r="D2" s="53"/>
      <c r="E2" s="1"/>
      <c r="F2" s="1"/>
      <c r="G2" s="1"/>
      <c r="H2" s="1"/>
    </row>
    <row r="3" spans="1:8" ht="15.75" x14ac:dyDescent="0.25">
      <c r="A3" s="1"/>
      <c r="B3" s="52" t="s">
        <v>37</v>
      </c>
      <c r="C3" s="52"/>
      <c r="D3" s="5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26"/>
      <c r="B5" s="27" t="s">
        <v>10</v>
      </c>
      <c r="C5" s="27"/>
      <c r="D5" s="26"/>
      <c r="E5" s="1"/>
      <c r="F5" s="1"/>
      <c r="G5" s="1"/>
      <c r="H5" s="1"/>
    </row>
    <row r="6" spans="1:8" s="1" customFormat="1" x14ac:dyDescent="0.25">
      <c r="A6" s="26">
        <v>1</v>
      </c>
      <c r="B6" s="26" t="s">
        <v>83</v>
      </c>
      <c r="C6" s="26">
        <v>5375</v>
      </c>
      <c r="D6" s="27">
        <f>C6</f>
        <v>5375</v>
      </c>
    </row>
    <row r="7" spans="1:8" s="1" customFormat="1" x14ac:dyDescent="0.25">
      <c r="A7" s="26"/>
      <c r="B7" s="27" t="s">
        <v>11</v>
      </c>
      <c r="C7" s="27"/>
      <c r="D7" s="27"/>
    </row>
    <row r="8" spans="1:8" s="5" customFormat="1" x14ac:dyDescent="0.25">
      <c r="A8" s="29">
        <v>1</v>
      </c>
      <c r="B8" s="26" t="s">
        <v>92</v>
      </c>
      <c r="C8" s="26">
        <v>19920</v>
      </c>
      <c r="D8" s="27">
        <f>C8+D6</f>
        <v>25295</v>
      </c>
      <c r="E8" s="1"/>
    </row>
    <row r="9" spans="1:8" x14ac:dyDescent="0.25">
      <c r="A9" s="28"/>
      <c r="B9" s="27" t="s">
        <v>14</v>
      </c>
      <c r="C9" s="29"/>
      <c r="D9" s="29"/>
    </row>
    <row r="10" spans="1:8" x14ac:dyDescent="0.25">
      <c r="A10" s="28">
        <v>1</v>
      </c>
      <c r="B10" s="26" t="s">
        <v>107</v>
      </c>
      <c r="C10" s="28">
        <v>9181.2000000000007</v>
      </c>
      <c r="D10" s="29"/>
    </row>
    <row r="11" spans="1:8" s="5" customFormat="1" x14ac:dyDescent="0.25">
      <c r="A11" s="28">
        <v>2</v>
      </c>
      <c r="B11" s="26" t="s">
        <v>108</v>
      </c>
      <c r="C11" s="28">
        <v>4237.8</v>
      </c>
      <c r="D11" s="29"/>
    </row>
    <row r="12" spans="1:8" x14ac:dyDescent="0.25">
      <c r="A12" s="28"/>
      <c r="B12" s="27" t="s">
        <v>104</v>
      </c>
      <c r="C12" s="29">
        <f>SUM(C10:C11)</f>
        <v>13419</v>
      </c>
      <c r="D12" s="29">
        <f>C12+D8</f>
        <v>38714</v>
      </c>
    </row>
    <row r="13" spans="1:8" x14ac:dyDescent="0.25">
      <c r="A13" s="29"/>
      <c r="B13" s="26"/>
      <c r="C13" s="28"/>
      <c r="D13" s="29"/>
    </row>
    <row r="14" spans="1:8" x14ac:dyDescent="0.25">
      <c r="A14" s="29"/>
      <c r="B14" s="26"/>
      <c r="C14" s="28"/>
      <c r="D14" s="29"/>
    </row>
    <row r="15" spans="1:8" x14ac:dyDescent="0.25">
      <c r="A15" s="28"/>
      <c r="B15" s="27"/>
      <c r="C15" s="29"/>
      <c r="D15" s="29"/>
    </row>
    <row r="16" spans="1:8" x14ac:dyDescent="0.25">
      <c r="A16" s="28"/>
      <c r="B16" s="27"/>
      <c r="C16" s="29"/>
      <c r="D16" s="29"/>
    </row>
    <row r="17" spans="1:4" x14ac:dyDescent="0.25">
      <c r="A17" s="28"/>
      <c r="B17" s="27"/>
      <c r="C17" s="28"/>
      <c r="D17" s="28"/>
    </row>
    <row r="18" spans="1:4" x14ac:dyDescent="0.25">
      <c r="A18" s="28"/>
      <c r="B18" s="26"/>
      <c r="C18" s="28"/>
      <c r="D18" s="28"/>
    </row>
    <row r="19" spans="1:4" x14ac:dyDescent="0.25">
      <c r="A19" s="28"/>
      <c r="B19" s="27"/>
      <c r="C19" s="29"/>
      <c r="D19" s="29"/>
    </row>
    <row r="20" spans="1:4" x14ac:dyDescent="0.25">
      <c r="A20" s="28"/>
      <c r="B20" s="27"/>
      <c r="C20" s="29"/>
      <c r="D20" s="29"/>
    </row>
    <row r="21" spans="1:4" x14ac:dyDescent="0.25">
      <c r="A21" s="28"/>
      <c r="B21" s="26"/>
      <c r="C21" s="28"/>
      <c r="D21" s="28"/>
    </row>
    <row r="22" spans="1:4" x14ac:dyDescent="0.25">
      <c r="A22" s="28"/>
      <c r="B22" s="26"/>
      <c r="C22" s="28"/>
      <c r="D22" s="28"/>
    </row>
    <row r="23" spans="1:4" x14ac:dyDescent="0.25">
      <c r="A23" s="28"/>
      <c r="B23" s="27"/>
      <c r="C23" s="29"/>
      <c r="D23" s="29"/>
    </row>
    <row r="24" spans="1:4" x14ac:dyDescent="0.25">
      <c r="A24" s="28"/>
      <c r="B24" s="27"/>
      <c r="C24" s="28"/>
      <c r="D24" s="28"/>
    </row>
    <row r="25" spans="1:4" x14ac:dyDescent="0.25">
      <c r="A25" s="28"/>
      <c r="B25" s="26"/>
      <c r="C25" s="28"/>
      <c r="D25" s="28"/>
    </row>
    <row r="26" spans="1:4" x14ac:dyDescent="0.25">
      <c r="A26" s="28"/>
      <c r="B26" s="27"/>
      <c r="C26" s="29"/>
      <c r="D26" s="29"/>
    </row>
    <row r="27" spans="1:4" x14ac:dyDescent="0.25">
      <c r="A27" s="12"/>
      <c r="B27" s="3"/>
      <c r="C27" s="12"/>
      <c r="D27" s="12"/>
    </row>
    <row r="28" spans="1:4" x14ac:dyDescent="0.25">
      <c r="A28" s="12"/>
      <c r="B28" s="10"/>
      <c r="C28" s="12"/>
      <c r="D28" s="12"/>
    </row>
    <row r="29" spans="1:4" x14ac:dyDescent="0.25">
      <c r="A29" s="12"/>
      <c r="B29" s="3"/>
      <c r="C29" s="11"/>
      <c r="D29" s="11"/>
    </row>
    <row r="30" spans="1:4" x14ac:dyDescent="0.25">
      <c r="A30" s="12"/>
      <c r="B30" s="3"/>
      <c r="C30" s="12"/>
      <c r="D30" s="12"/>
    </row>
    <row r="31" spans="1:4" x14ac:dyDescent="0.25">
      <c r="A31" s="12"/>
      <c r="B31" s="10"/>
      <c r="C31" s="12"/>
      <c r="D31" s="11"/>
    </row>
    <row r="32" spans="1:4" x14ac:dyDescent="0.25">
      <c r="A32" s="12"/>
      <c r="B32" s="3"/>
      <c r="C32" s="11"/>
      <c r="D32" s="11"/>
    </row>
    <row r="33" spans="1:4" x14ac:dyDescent="0.25">
      <c r="A33" s="12"/>
      <c r="B33" s="10"/>
      <c r="C33" s="12"/>
      <c r="D33" s="12"/>
    </row>
    <row r="34" spans="1:4" x14ac:dyDescent="0.25">
      <c r="A34" s="12"/>
      <c r="B34" s="3"/>
      <c r="C34" s="11"/>
      <c r="D34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5703125" customWidth="1"/>
    <col min="12" max="12" width="15.28515625" customWidth="1"/>
    <col min="13" max="13" width="18.42578125" customWidth="1"/>
    <col min="14" max="14" width="19.28515625" customWidth="1"/>
  </cols>
  <sheetData>
    <row r="1" spans="1:14" x14ac:dyDescent="0.25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75" x14ac:dyDescent="0.25">
      <c r="A2" s="2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6</v>
      </c>
      <c r="D3" s="18" t="s">
        <v>3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4" t="s">
        <v>17</v>
      </c>
    </row>
    <row r="4" spans="1:14" ht="39.75" customHeight="1" x14ac:dyDescent="0.35">
      <c r="A4" s="19" t="s">
        <v>29</v>
      </c>
      <c r="B4" s="15">
        <f>B5+B6+B8</f>
        <v>28718.37</v>
      </c>
      <c r="C4" s="15">
        <f t="shared" ref="C4:N4" si="0">C5+C6+C8</f>
        <v>28718.37</v>
      </c>
      <c r="D4" s="15">
        <f t="shared" si="0"/>
        <v>28718.37</v>
      </c>
      <c r="E4" s="15">
        <f>E5+E6+E7+E8</f>
        <v>28718.37</v>
      </c>
      <c r="F4" s="15">
        <f t="shared" si="0"/>
        <v>28718.37</v>
      </c>
      <c r="G4" s="15">
        <f t="shared" si="0"/>
        <v>28718.37</v>
      </c>
      <c r="H4" s="15">
        <f t="shared" si="0"/>
        <v>28718.37</v>
      </c>
      <c r="I4" s="15">
        <f t="shared" si="0"/>
        <v>28718.37</v>
      </c>
      <c r="J4" s="15">
        <f t="shared" si="0"/>
        <v>28718.37</v>
      </c>
      <c r="K4" s="15">
        <f t="shared" si="0"/>
        <v>28718.37</v>
      </c>
      <c r="L4" s="15">
        <f t="shared" si="0"/>
        <v>28718.37</v>
      </c>
      <c r="M4" s="15">
        <f t="shared" si="0"/>
        <v>28718.37</v>
      </c>
      <c r="N4" s="15">
        <f t="shared" si="0"/>
        <v>344620.44000000006</v>
      </c>
    </row>
    <row r="5" spans="1:14" ht="39" customHeight="1" x14ac:dyDescent="0.35">
      <c r="A5" s="19" t="s">
        <v>18</v>
      </c>
      <c r="B5" s="16">
        <v>14931.32</v>
      </c>
      <c r="C5" s="16">
        <v>14931.32</v>
      </c>
      <c r="D5" s="16">
        <v>14931.32</v>
      </c>
      <c r="E5" s="16">
        <v>14931.32</v>
      </c>
      <c r="F5" s="16">
        <v>14931.32</v>
      </c>
      <c r="G5" s="25">
        <v>14931.32</v>
      </c>
      <c r="H5" s="16">
        <v>14931.32</v>
      </c>
      <c r="I5" s="16">
        <v>14931.32</v>
      </c>
      <c r="J5" s="16">
        <v>14931.32</v>
      </c>
      <c r="K5" s="16">
        <v>14931.32</v>
      </c>
      <c r="L5" s="16">
        <v>14931.32</v>
      </c>
      <c r="M5" s="16">
        <v>14931.32</v>
      </c>
      <c r="N5" s="16">
        <f t="shared" ref="N5:N23" si="1">SUM(B5:M5)</f>
        <v>179175.84000000005</v>
      </c>
    </row>
    <row r="6" spans="1:14" ht="44.25" customHeight="1" x14ac:dyDescent="0.35">
      <c r="A6" s="19" t="s">
        <v>39</v>
      </c>
      <c r="B6" s="16">
        <v>13787.05</v>
      </c>
      <c r="C6" s="16">
        <v>13787.05</v>
      </c>
      <c r="D6" s="16">
        <v>13787.05</v>
      </c>
      <c r="E6" s="16">
        <v>13787.05</v>
      </c>
      <c r="F6" s="16">
        <v>13787.05</v>
      </c>
      <c r="G6" s="16">
        <v>13787.05</v>
      </c>
      <c r="H6" s="16">
        <v>13787.05</v>
      </c>
      <c r="I6" s="16">
        <v>13787.05</v>
      </c>
      <c r="J6" s="16">
        <v>13787.05</v>
      </c>
      <c r="K6" s="16">
        <v>13787.05</v>
      </c>
      <c r="L6" s="16">
        <v>13787.05</v>
      </c>
      <c r="M6" s="16">
        <v>13787.05</v>
      </c>
      <c r="N6" s="16">
        <f>SUM(B6:M6)</f>
        <v>165444.59999999998</v>
      </c>
    </row>
    <row r="7" spans="1:14" ht="44.25" customHeight="1" x14ac:dyDescent="0.35">
      <c r="A7" s="19" t="s">
        <v>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 x14ac:dyDescent="0.35">
      <c r="A8" s="19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f>SUM(B8:M8)</f>
        <v>0</v>
      </c>
    </row>
    <row r="9" spans="1:14" ht="36" customHeight="1" x14ac:dyDescent="0.35">
      <c r="A9" s="20" t="s">
        <v>19</v>
      </c>
      <c r="B9" s="15">
        <f>B10+B11+B12+B13</f>
        <v>17907.72</v>
      </c>
      <c r="C9" s="15">
        <f t="shared" ref="C9:L9" si="2">C10+C11+C12+C13</f>
        <v>14095.720000000001</v>
      </c>
      <c r="D9" s="15">
        <f t="shared" si="2"/>
        <v>14578.97</v>
      </c>
      <c r="E9" s="15">
        <f t="shared" si="2"/>
        <v>3262.82</v>
      </c>
      <c r="F9" s="15">
        <f t="shared" si="2"/>
        <v>11355.19</v>
      </c>
      <c r="G9" s="15">
        <f t="shared" si="2"/>
        <v>16783.72</v>
      </c>
      <c r="H9" s="15">
        <f t="shared" si="2"/>
        <v>19756.990000000002</v>
      </c>
      <c r="I9" s="15">
        <f t="shared" si="2"/>
        <v>7313.57</v>
      </c>
      <c r="J9" s="15">
        <f>J10+J11+J12+J13</f>
        <v>9873.17</v>
      </c>
      <c r="K9" s="15">
        <f t="shared" si="2"/>
        <v>6072.6900000000005</v>
      </c>
      <c r="L9" s="15">
        <f t="shared" si="2"/>
        <v>7732.6900000000005</v>
      </c>
      <c r="M9" s="15">
        <f>M10+M11+M12+M13</f>
        <v>20031.86</v>
      </c>
      <c r="N9" s="15">
        <f t="shared" si="1"/>
        <v>148765.11000000002</v>
      </c>
    </row>
    <row r="10" spans="1:14" ht="40.5" customHeight="1" x14ac:dyDescent="0.35">
      <c r="A10" s="19" t="s">
        <v>20</v>
      </c>
      <c r="B10" s="16">
        <v>12218.72</v>
      </c>
      <c r="C10" s="16">
        <v>3818.92</v>
      </c>
      <c r="D10" s="16">
        <v>10368.92</v>
      </c>
      <c r="E10" s="16">
        <v>3262.82</v>
      </c>
      <c r="F10" s="16">
        <v>8798.92</v>
      </c>
      <c r="G10" s="16">
        <v>3818.92</v>
      </c>
      <c r="H10" s="16">
        <v>7138.92</v>
      </c>
      <c r="I10" s="16">
        <v>3818.92</v>
      </c>
      <c r="J10" s="16">
        <v>5898.76</v>
      </c>
      <c r="K10" s="16">
        <v>3818.92</v>
      </c>
      <c r="L10" s="16">
        <v>7138.92</v>
      </c>
      <c r="M10" s="16">
        <v>9136.8700000000008</v>
      </c>
      <c r="N10" s="15">
        <f t="shared" si="1"/>
        <v>79238.529999999984</v>
      </c>
    </row>
    <row r="11" spans="1:14" ht="45.75" customHeight="1" x14ac:dyDescent="0.35">
      <c r="A11" s="19" t="s">
        <v>21</v>
      </c>
      <c r="B11" s="17"/>
      <c r="C11" s="16">
        <v>6673.3</v>
      </c>
      <c r="D11" s="16">
        <v>3414.4</v>
      </c>
      <c r="E11" s="16"/>
      <c r="F11" s="16">
        <v>1962.5</v>
      </c>
      <c r="G11" s="16">
        <v>3320</v>
      </c>
      <c r="H11" s="16"/>
      <c r="I11" s="16"/>
      <c r="J11" s="16"/>
      <c r="K11" s="16">
        <v>1660</v>
      </c>
      <c r="L11" s="16"/>
      <c r="M11" s="16"/>
      <c r="N11" s="15">
        <f t="shared" si="1"/>
        <v>17030.2</v>
      </c>
    </row>
    <row r="12" spans="1:14" ht="45.75" customHeight="1" x14ac:dyDescent="0.35">
      <c r="A12" s="23" t="s">
        <v>33</v>
      </c>
      <c r="B12" s="17">
        <v>5689</v>
      </c>
      <c r="C12" s="16">
        <v>3603.5</v>
      </c>
      <c r="D12" s="16"/>
      <c r="E12" s="16"/>
      <c r="F12" s="16"/>
      <c r="G12" s="16">
        <v>9644.7999999999993</v>
      </c>
      <c r="H12" s="16">
        <v>12024.3</v>
      </c>
      <c r="I12" s="16">
        <v>2699</v>
      </c>
      <c r="J12" s="16">
        <v>2585</v>
      </c>
      <c r="K12" s="16"/>
      <c r="L12" s="16"/>
      <c r="M12" s="16">
        <v>10301.219999999999</v>
      </c>
      <c r="N12" s="15">
        <f t="shared" si="1"/>
        <v>46546.82</v>
      </c>
    </row>
    <row r="13" spans="1:14" ht="21.75" customHeight="1" x14ac:dyDescent="0.35">
      <c r="A13" s="19" t="s">
        <v>22</v>
      </c>
      <c r="B13" s="16"/>
      <c r="C13" s="16"/>
      <c r="D13" s="16">
        <v>795.65</v>
      </c>
      <c r="E13" s="16"/>
      <c r="F13" s="16">
        <v>593.77</v>
      </c>
      <c r="G13" s="16"/>
      <c r="H13" s="16">
        <v>593.77</v>
      </c>
      <c r="I13" s="16">
        <v>795.65</v>
      </c>
      <c r="J13" s="16">
        <v>1389.41</v>
      </c>
      <c r="K13" s="16">
        <v>593.77</v>
      </c>
      <c r="L13" s="16">
        <v>593.77</v>
      </c>
      <c r="M13" s="16">
        <v>593.77</v>
      </c>
      <c r="N13" s="16">
        <f t="shared" si="1"/>
        <v>5949.5600000000013</v>
      </c>
    </row>
    <row r="14" spans="1:14" ht="23.25" customHeight="1" x14ac:dyDescent="0.35">
      <c r="A14" s="20" t="s">
        <v>23</v>
      </c>
      <c r="B14" s="15">
        <f>B15+B16+B17</f>
        <v>0</v>
      </c>
      <c r="C14" s="15">
        <f t="shared" ref="C14:N14" si="3">C15+C16+C17</f>
        <v>7590</v>
      </c>
      <c r="D14" s="15">
        <f t="shared" si="3"/>
        <v>71768.5</v>
      </c>
      <c r="E14" s="15">
        <f t="shared" si="3"/>
        <v>38120.629999999997</v>
      </c>
      <c r="F14" s="15">
        <f t="shared" si="3"/>
        <v>6552.9</v>
      </c>
      <c r="G14" s="15">
        <f t="shared" si="3"/>
        <v>5375</v>
      </c>
      <c r="H14" s="15">
        <f t="shared" si="3"/>
        <v>37099.599999999999</v>
      </c>
      <c r="I14" s="15">
        <f t="shared" si="3"/>
        <v>8903</v>
      </c>
      <c r="J14" s="15">
        <f t="shared" si="3"/>
        <v>27415.84</v>
      </c>
      <c r="K14" s="15">
        <f t="shared" si="3"/>
        <v>23207.599999999999</v>
      </c>
      <c r="L14" s="15">
        <f t="shared" si="3"/>
        <v>0</v>
      </c>
      <c r="M14" s="15">
        <f t="shared" si="3"/>
        <v>0</v>
      </c>
      <c r="N14" s="15">
        <f t="shared" si="3"/>
        <v>226033.06999999998</v>
      </c>
    </row>
    <row r="15" spans="1:14" ht="42" customHeight="1" x14ac:dyDescent="0.35">
      <c r="A15" s="19" t="s">
        <v>24</v>
      </c>
      <c r="B15" s="16"/>
      <c r="C15" s="16"/>
      <c r="D15" s="16"/>
      <c r="E15" s="16"/>
      <c r="F15" s="16"/>
      <c r="G15" s="16">
        <v>5375</v>
      </c>
      <c r="H15" s="16">
        <v>19920</v>
      </c>
      <c r="I15" s="16"/>
      <c r="J15" s="16"/>
      <c r="K15" s="16">
        <v>13419</v>
      </c>
      <c r="L15" s="16"/>
      <c r="M15" s="16"/>
      <c r="N15" s="16">
        <f t="shared" si="1"/>
        <v>38714</v>
      </c>
    </row>
    <row r="16" spans="1:14" ht="40.5" customHeight="1" x14ac:dyDescent="0.35">
      <c r="A16" s="19" t="s">
        <v>25</v>
      </c>
      <c r="B16" s="16"/>
      <c r="C16" s="16">
        <v>7590</v>
      </c>
      <c r="D16" s="16">
        <v>71768.5</v>
      </c>
      <c r="E16" s="16">
        <v>38120.629999999997</v>
      </c>
      <c r="F16" s="16">
        <v>6552.9</v>
      </c>
      <c r="G16" s="16"/>
      <c r="H16" s="16">
        <v>975.2</v>
      </c>
      <c r="I16" s="16"/>
      <c r="J16" s="16"/>
      <c r="K16" s="16"/>
      <c r="L16" s="16"/>
      <c r="M16" s="16"/>
      <c r="N16" s="16">
        <f t="shared" si="1"/>
        <v>125007.23</v>
      </c>
    </row>
    <row r="17" spans="1:14" ht="40.5" customHeight="1" x14ac:dyDescent="0.35">
      <c r="A17" s="23" t="s">
        <v>34</v>
      </c>
      <c r="B17" s="16"/>
      <c r="C17" s="16"/>
      <c r="D17" s="16"/>
      <c r="E17" s="16"/>
      <c r="F17" s="16"/>
      <c r="G17" s="16"/>
      <c r="H17" s="16">
        <v>16204.4</v>
      </c>
      <c r="I17" s="16">
        <v>8903</v>
      </c>
      <c r="J17" s="16">
        <v>27415.84</v>
      </c>
      <c r="K17" s="16">
        <v>9788.6</v>
      </c>
      <c r="L17" s="16"/>
      <c r="M17" s="16"/>
      <c r="N17" s="16">
        <f t="shared" si="1"/>
        <v>62311.840000000004</v>
      </c>
    </row>
    <row r="18" spans="1:14" ht="40.5" customHeight="1" x14ac:dyDescent="0.35">
      <c r="A18" s="24" t="s">
        <v>41</v>
      </c>
      <c r="B18" s="16"/>
      <c r="C18" s="16"/>
      <c r="D18" s="16"/>
      <c r="E18" s="16"/>
      <c r="F18" s="16">
        <v>5237.7</v>
      </c>
      <c r="G18" s="16">
        <v>2170.3000000000002</v>
      </c>
      <c r="H18" s="16">
        <v>8887.48</v>
      </c>
      <c r="I18" s="16"/>
      <c r="J18" s="16"/>
      <c r="K18" s="16"/>
      <c r="L18" s="16">
        <v>800.3</v>
      </c>
      <c r="M18" s="16"/>
      <c r="N18" s="15">
        <f t="shared" si="1"/>
        <v>17095.78</v>
      </c>
    </row>
    <row r="19" spans="1:14" ht="40.5" customHeight="1" x14ac:dyDescent="0.35">
      <c r="A19" s="20" t="s">
        <v>42</v>
      </c>
      <c r="B19" s="15">
        <f>B20+B21+B22</f>
        <v>0</v>
      </c>
      <c r="C19" s="15">
        <f t="shared" ref="C19:N19" si="4">C20+C21+C22</f>
        <v>0</v>
      </c>
      <c r="D19" s="15">
        <f t="shared" si="4"/>
        <v>0</v>
      </c>
      <c r="E19" s="15">
        <f t="shared" si="4"/>
        <v>0</v>
      </c>
      <c r="F19" s="15">
        <f t="shared" si="4"/>
        <v>0</v>
      </c>
      <c r="G19" s="15">
        <f t="shared" si="4"/>
        <v>0</v>
      </c>
      <c r="H19" s="15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si="4"/>
        <v>0</v>
      </c>
    </row>
    <row r="20" spans="1:14" ht="40.5" customHeight="1" x14ac:dyDescent="0.35">
      <c r="A20" s="19" t="s">
        <v>43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>
        <f t="shared" ref="N20:N22" si="5">SUM(B20:M20)</f>
        <v>0</v>
      </c>
    </row>
    <row r="21" spans="1:14" ht="40.5" customHeight="1" x14ac:dyDescent="0.35">
      <c r="A21" s="19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23" t="s">
        <v>45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39.75" customHeight="1" x14ac:dyDescent="0.35">
      <c r="A23" s="20" t="s">
        <v>47</v>
      </c>
      <c r="B23" s="15">
        <v>15070.86</v>
      </c>
      <c r="C23" s="15">
        <v>15070.86</v>
      </c>
      <c r="D23" s="15">
        <v>15070.86</v>
      </c>
      <c r="E23" s="15">
        <v>15070.86</v>
      </c>
      <c r="F23" s="15">
        <v>15070.86</v>
      </c>
      <c r="G23" s="15">
        <v>15070.86</v>
      </c>
      <c r="H23" s="15">
        <v>15070.86</v>
      </c>
      <c r="I23" s="15">
        <v>15070.86</v>
      </c>
      <c r="J23" s="15">
        <v>15070.86</v>
      </c>
      <c r="K23" s="15">
        <v>15070.86</v>
      </c>
      <c r="L23" s="15">
        <v>15070.86</v>
      </c>
      <c r="M23" s="15">
        <v>15070.86</v>
      </c>
      <c r="N23" s="15">
        <f t="shared" si="1"/>
        <v>180850.31999999995</v>
      </c>
    </row>
    <row r="24" spans="1:14" ht="22.5" customHeight="1" x14ac:dyDescent="0.35">
      <c r="A24" s="20" t="s">
        <v>26</v>
      </c>
      <c r="B24" s="15">
        <f>B4+B9+B14+B18+B23+B19</f>
        <v>61696.95</v>
      </c>
      <c r="C24" s="15">
        <f t="shared" ref="C24:N24" si="6">C4+C9+C14+C18+C23+C19</f>
        <v>65474.95</v>
      </c>
      <c r="D24" s="15">
        <f t="shared" si="6"/>
        <v>130136.7</v>
      </c>
      <c r="E24" s="15">
        <f t="shared" si="6"/>
        <v>85172.68</v>
      </c>
      <c r="F24" s="15">
        <f t="shared" si="6"/>
        <v>66935.01999999999</v>
      </c>
      <c r="G24" s="15">
        <f t="shared" si="6"/>
        <v>68118.25</v>
      </c>
      <c r="H24" s="15">
        <f t="shared" si="6"/>
        <v>109533.29999999999</v>
      </c>
      <c r="I24" s="15">
        <f t="shared" si="6"/>
        <v>60005.8</v>
      </c>
      <c r="J24" s="15">
        <f>J4+J9+J14+J18+J23+J19</f>
        <v>81078.240000000005</v>
      </c>
      <c r="K24" s="15">
        <f t="shared" si="6"/>
        <v>73069.51999999999</v>
      </c>
      <c r="L24" s="15">
        <f>L4+L9+L14+L18+L23+L19</f>
        <v>52322.22</v>
      </c>
      <c r="M24" s="15">
        <f t="shared" si="6"/>
        <v>63821.09</v>
      </c>
      <c r="N24" s="15">
        <f t="shared" si="6"/>
        <v>917364.72</v>
      </c>
    </row>
    <row r="25" spans="1:14" ht="15.75" x14ac:dyDescent="0.25">
      <c r="A25" s="55" t="s">
        <v>48</v>
      </c>
      <c r="B25" s="55"/>
      <c r="C25" s="55"/>
      <c r="D25" s="21"/>
      <c r="E25" s="21"/>
      <c r="F25" s="21"/>
      <c r="G25" s="21"/>
      <c r="H25" s="21"/>
      <c r="I25" s="21"/>
      <c r="J25" s="21"/>
      <c r="K25" s="21"/>
      <c r="L25" s="56" t="s">
        <v>30</v>
      </c>
      <c r="M25" s="56"/>
      <c r="N25" s="56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55" t="s">
        <v>28</v>
      </c>
      <c r="B27" s="55"/>
      <c r="C27" s="55"/>
      <c r="D27" s="21"/>
      <c r="E27" s="21"/>
      <c r="F27" s="21"/>
      <c r="G27" s="21"/>
      <c r="H27" s="21"/>
      <c r="I27" s="21"/>
      <c r="J27" s="21"/>
      <c r="K27" s="21"/>
      <c r="L27" s="56" t="s">
        <v>38</v>
      </c>
      <c r="M27" s="56"/>
      <c r="N27" s="5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workbookViewId="0">
      <selection activeCell="D17" sqref="D17"/>
    </sheetView>
  </sheetViews>
  <sheetFormatPr defaultRowHeight="15" x14ac:dyDescent="0.25"/>
  <cols>
    <col min="1" max="1" width="6.140625" customWidth="1"/>
    <col min="2" max="2" width="47.85546875" customWidth="1"/>
    <col min="3" max="4" width="12.42578125" customWidth="1"/>
  </cols>
  <sheetData>
    <row r="1" spans="1:4" ht="15.75" x14ac:dyDescent="0.25">
      <c r="A1" s="1"/>
      <c r="B1" s="52" t="s">
        <v>57</v>
      </c>
      <c r="C1" s="52"/>
      <c r="D1" s="52"/>
    </row>
    <row r="2" spans="1:4" ht="15.75" x14ac:dyDescent="0.25">
      <c r="A2" s="1"/>
      <c r="B2" s="53" t="s">
        <v>32</v>
      </c>
      <c r="C2" s="53"/>
      <c r="D2" s="53"/>
    </row>
    <row r="3" spans="1:4" ht="15.75" x14ac:dyDescent="0.25">
      <c r="A3" s="1"/>
      <c r="B3" s="52" t="s">
        <v>40</v>
      </c>
      <c r="C3" s="52"/>
      <c r="D3" s="52"/>
    </row>
    <row r="4" spans="1:4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33"/>
      <c r="B5" s="27" t="s">
        <v>9</v>
      </c>
      <c r="C5" s="34"/>
      <c r="D5" s="33"/>
    </row>
    <row r="6" spans="1:4" x14ac:dyDescent="0.25">
      <c r="A6" s="26">
        <v>1</v>
      </c>
      <c r="B6" s="26" t="s">
        <v>87</v>
      </c>
      <c r="C6" s="26">
        <v>5237.7</v>
      </c>
      <c r="D6" s="27">
        <f>C6</f>
        <v>5237.7</v>
      </c>
    </row>
    <row r="7" spans="1:4" x14ac:dyDescent="0.25">
      <c r="A7" s="26"/>
      <c r="B7" s="27" t="s">
        <v>10</v>
      </c>
      <c r="C7" s="26"/>
      <c r="D7" s="27"/>
    </row>
    <row r="8" spans="1:4" x14ac:dyDescent="0.25">
      <c r="A8" s="29">
        <v>1</v>
      </c>
      <c r="B8" s="28" t="s">
        <v>87</v>
      </c>
      <c r="C8" s="28">
        <v>1276.3</v>
      </c>
      <c r="D8" s="29"/>
    </row>
    <row r="9" spans="1:4" ht="30" x14ac:dyDescent="0.25">
      <c r="A9" s="28">
        <v>2</v>
      </c>
      <c r="B9" s="26" t="s">
        <v>82</v>
      </c>
      <c r="C9" s="28">
        <v>894</v>
      </c>
      <c r="D9" s="28"/>
    </row>
    <row r="10" spans="1:4" x14ac:dyDescent="0.25">
      <c r="A10" s="28"/>
      <c r="B10" s="27" t="s">
        <v>76</v>
      </c>
      <c r="C10" s="29">
        <f>SUM(C8:C9)</f>
        <v>2170.3000000000002</v>
      </c>
      <c r="D10" s="29">
        <f>C10+D6</f>
        <v>7408</v>
      </c>
    </row>
    <row r="11" spans="1:4" x14ac:dyDescent="0.25">
      <c r="A11" s="28"/>
      <c r="B11" s="27" t="s">
        <v>11</v>
      </c>
      <c r="C11" s="28"/>
      <c r="D11" s="29"/>
    </row>
    <row r="12" spans="1:4" x14ac:dyDescent="0.25">
      <c r="A12" s="28">
        <v>1</v>
      </c>
      <c r="B12" s="26" t="s">
        <v>86</v>
      </c>
      <c r="C12" s="28">
        <v>4344.9799999999996</v>
      </c>
      <c r="D12" s="29"/>
    </row>
    <row r="13" spans="1:4" x14ac:dyDescent="0.25">
      <c r="A13" s="28">
        <v>2</v>
      </c>
      <c r="B13" s="26" t="s">
        <v>87</v>
      </c>
      <c r="C13" s="28">
        <v>4542.5</v>
      </c>
      <c r="D13" s="29"/>
    </row>
    <row r="14" spans="1:4" x14ac:dyDescent="0.25">
      <c r="A14" s="28"/>
      <c r="B14" s="27" t="s">
        <v>84</v>
      </c>
      <c r="C14" s="29">
        <f>SUM(C12:C13)</f>
        <v>8887.48</v>
      </c>
      <c r="D14" s="29">
        <f>C14+D10</f>
        <v>16295.48</v>
      </c>
    </row>
    <row r="15" spans="1:4" x14ac:dyDescent="0.25">
      <c r="A15" s="28"/>
      <c r="B15" s="27" t="s">
        <v>15</v>
      </c>
      <c r="C15" s="28"/>
      <c r="D15" s="29"/>
    </row>
    <row r="16" spans="1:4" x14ac:dyDescent="0.25">
      <c r="A16" s="28">
        <v>1</v>
      </c>
      <c r="B16" s="26" t="s">
        <v>111</v>
      </c>
      <c r="C16" s="28">
        <v>800.3</v>
      </c>
      <c r="D16" s="29">
        <f>C16+D14</f>
        <v>17095.78</v>
      </c>
    </row>
    <row r="17" spans="1:4" x14ac:dyDescent="0.25">
      <c r="A17" s="28"/>
      <c r="B17" s="26"/>
      <c r="C17" s="28"/>
      <c r="D17" s="28"/>
    </row>
    <row r="18" spans="1:4" x14ac:dyDescent="0.25">
      <c r="A18" s="28"/>
      <c r="B18" s="26"/>
      <c r="C18" s="28"/>
      <c r="D18" s="28"/>
    </row>
    <row r="19" spans="1:4" x14ac:dyDescent="0.25">
      <c r="A19" s="28"/>
      <c r="B19" s="27"/>
      <c r="C19" s="29"/>
      <c r="D19" s="29"/>
    </row>
    <row r="20" spans="1:4" x14ac:dyDescent="0.25">
      <c r="A20" s="28"/>
      <c r="B20" s="27"/>
      <c r="C20" s="29"/>
      <c r="D20" s="29"/>
    </row>
    <row r="21" spans="1:4" x14ac:dyDescent="0.25">
      <c r="A21" s="28"/>
      <c r="B21" s="26"/>
      <c r="C21" s="28"/>
      <c r="D21" s="29"/>
    </row>
    <row r="22" spans="1:4" x14ac:dyDescent="0.25">
      <c r="A22" s="28"/>
      <c r="B22" s="27"/>
      <c r="C22" s="28"/>
      <c r="D22" s="28"/>
    </row>
    <row r="23" spans="1:4" x14ac:dyDescent="0.25">
      <c r="A23" s="28"/>
      <c r="B23" s="26"/>
      <c r="C23" s="29"/>
      <c r="D23" s="29"/>
    </row>
    <row r="24" spans="1:4" x14ac:dyDescent="0.25">
      <c r="A24" s="28"/>
      <c r="B24" s="27"/>
      <c r="C24" s="28"/>
      <c r="D24" s="28"/>
    </row>
    <row r="25" spans="1:4" x14ac:dyDescent="0.25">
      <c r="A25" s="28"/>
      <c r="B25" s="26"/>
      <c r="C25" s="28"/>
      <c r="D25" s="29"/>
    </row>
    <row r="26" spans="1:4" x14ac:dyDescent="0.25">
      <c r="A26" s="28"/>
      <c r="B26" s="27"/>
      <c r="C26" s="29"/>
      <c r="D26" s="29"/>
    </row>
    <row r="27" spans="1:4" x14ac:dyDescent="0.25">
      <c r="A27" s="28"/>
      <c r="B27" s="27"/>
      <c r="C27" s="28"/>
      <c r="D27" s="28"/>
    </row>
    <row r="28" spans="1:4" x14ac:dyDescent="0.25">
      <c r="A28" s="28"/>
      <c r="B28" s="26"/>
      <c r="C28" s="28"/>
      <c r="D28" s="28"/>
    </row>
    <row r="29" spans="1:4" x14ac:dyDescent="0.25">
      <c r="A29" s="28"/>
      <c r="B29" s="27"/>
      <c r="C29" s="29"/>
      <c r="D29" s="29"/>
    </row>
    <row r="30" spans="1:4" x14ac:dyDescent="0.25">
      <c r="A30" s="28"/>
      <c r="B30" s="27"/>
      <c r="C30" s="28"/>
      <c r="D30" s="28"/>
    </row>
    <row r="31" spans="1:4" x14ac:dyDescent="0.25">
      <c r="A31" s="28"/>
      <c r="B31" s="26"/>
      <c r="C31" s="28"/>
      <c r="D31" s="29"/>
    </row>
    <row r="32" spans="1:4" x14ac:dyDescent="0.25">
      <c r="A32" s="28"/>
      <c r="B32" s="27"/>
      <c r="C32" s="29"/>
      <c r="D32" s="29"/>
    </row>
    <row r="33" spans="1:4" x14ac:dyDescent="0.25">
      <c r="A33" s="28"/>
      <c r="B33" s="26"/>
      <c r="C33" s="28"/>
      <c r="D33" s="28"/>
    </row>
    <row r="34" spans="1:4" x14ac:dyDescent="0.25">
      <c r="A34" s="28"/>
      <c r="B34" s="27"/>
      <c r="C34" s="29"/>
      <c r="D34" s="29"/>
    </row>
    <row r="35" spans="1:4" x14ac:dyDescent="0.25">
      <c r="A35" s="30"/>
      <c r="B35" s="30"/>
      <c r="C35" s="30"/>
      <c r="D35" s="3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2017-04-06T04:00:44Z</cp:lastPrinted>
  <dcterms:created xsi:type="dcterms:W3CDTF">2011-07-25T05:21:17Z</dcterms:created>
  <dcterms:modified xsi:type="dcterms:W3CDTF">2026-01-22T09:13:14Z</dcterms:modified>
</cp:coreProperties>
</file>