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0.2\папка обмена\Лицевые счета по жилым домам 2025 г\Лицевые счета\Ушакова\"/>
    </mc:Choice>
  </mc:AlternateContent>
  <xr:revisionPtr revIDLastSave="0" documentId="13_ncr:1_{2297E406-0D13-41CC-A2C6-1DD1C2E069A0}" xr6:coauthVersionLast="47" xr6:coauthVersionMax="47" xr10:uidLastSave="{00000000-0000-0000-0000-000000000000}"/>
  <bookViews>
    <workbookView xWindow="-120" yWindow="-120" windowWidth="29040" windowHeight="15840" tabRatio="745" activeTab="5" xr2:uid="{00000000-000D-0000-FFFF-FFFF00000000}"/>
  </bookViews>
  <sheets>
    <sheet name="ТО ин.оборуд." sheetId="1" r:id="rId1"/>
    <sheet name="ТО конструкт.эл." sheetId="2" r:id="rId2"/>
    <sheet name="ТО эл.оборуд." sheetId="6" r:id="rId3"/>
    <sheet name="ТР конструкт.эл" sheetId="3" r:id="rId4"/>
    <sheet name="ТР эл.оборуд." sheetId="7" r:id="rId5"/>
    <sheet name="ТР инж.об." sheetId="4" r:id="rId6"/>
    <sheet name="Лиц. счет. Св. расчет" sheetId="5" r:id="rId7"/>
    <sheet name="Доп.раб." sheetId="9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0" i="4" l="1"/>
  <c r="D14" i="1"/>
  <c r="C14" i="1"/>
  <c r="D8" i="4"/>
  <c r="D10" i="6"/>
  <c r="D12" i="1"/>
  <c r="D12" i="7"/>
  <c r="C12" i="7"/>
  <c r="D10" i="1"/>
  <c r="D6" i="4"/>
  <c r="D6" i="9"/>
  <c r="D8" i="1"/>
  <c r="D8" i="6"/>
  <c r="D6" i="1"/>
  <c r="E16" i="5"/>
  <c r="D10" i="7"/>
  <c r="C10" i="7"/>
  <c r="D8" i="3"/>
  <c r="C8" i="3"/>
  <c r="D6" i="7"/>
  <c r="D6" i="6"/>
  <c r="D6" i="2"/>
  <c r="M4" i="5"/>
  <c r="L4" i="5"/>
  <c r="K4" i="5"/>
  <c r="J4" i="5"/>
  <c r="I4" i="5"/>
  <c r="H4" i="5"/>
  <c r="G4" i="5"/>
  <c r="F4" i="5"/>
  <c r="E4" i="5"/>
  <c r="D4" i="5"/>
  <c r="C4" i="5"/>
  <c r="B4" i="5"/>
  <c r="I8" i="5"/>
  <c r="N21" i="5"/>
  <c r="N20" i="5"/>
  <c r="N19" i="5"/>
  <c r="M18" i="5"/>
  <c r="L18" i="5"/>
  <c r="K18" i="5"/>
  <c r="J18" i="5"/>
  <c r="I18" i="5"/>
  <c r="H18" i="5"/>
  <c r="G18" i="5"/>
  <c r="F18" i="5"/>
  <c r="E18" i="5"/>
  <c r="D18" i="5"/>
  <c r="C18" i="5"/>
  <c r="B18" i="5"/>
  <c r="N7" i="5"/>
  <c r="N17" i="5"/>
  <c r="N16" i="5"/>
  <c r="N11" i="5"/>
  <c r="M13" i="5"/>
  <c r="L13" i="5"/>
  <c r="K13" i="5"/>
  <c r="J13" i="5"/>
  <c r="I13" i="5"/>
  <c r="H13" i="5"/>
  <c r="G13" i="5"/>
  <c r="F13" i="5"/>
  <c r="E13" i="5"/>
  <c r="D13" i="5"/>
  <c r="C13" i="5"/>
  <c r="M8" i="5"/>
  <c r="L8" i="5"/>
  <c r="K8" i="5"/>
  <c r="J8" i="5"/>
  <c r="H8" i="5"/>
  <c r="G8" i="5"/>
  <c r="F8" i="5"/>
  <c r="E8" i="5"/>
  <c r="D8" i="5"/>
  <c r="C8" i="5"/>
  <c r="B13" i="5"/>
  <c r="B8" i="5"/>
  <c r="M23" i="5" l="1"/>
  <c r="B23" i="5"/>
  <c r="L23" i="5"/>
  <c r="K23" i="5"/>
  <c r="J23" i="5"/>
  <c r="I23" i="5"/>
  <c r="H23" i="5"/>
  <c r="G23" i="5"/>
  <c r="F23" i="5"/>
  <c r="E23" i="5"/>
  <c r="D23" i="5"/>
  <c r="C23" i="5"/>
  <c r="N18" i="5"/>
  <c r="N6" i="5"/>
  <c r="N22" i="5"/>
  <c r="N12" i="5"/>
  <c r="N5" i="5"/>
  <c r="N4" i="5" l="1"/>
  <c r="N10" i="5"/>
  <c r="N9" i="5"/>
  <c r="N14" i="5" l="1"/>
  <c r="N15" i="5"/>
  <c r="N13" i="5"/>
  <c r="N8" i="5" l="1"/>
  <c r="N23" i="5" s="1"/>
</calcChain>
</file>

<file path=xl/sharedStrings.xml><?xml version="1.0" encoding="utf-8"?>
<sst xmlns="http://schemas.openxmlformats.org/spreadsheetml/2006/main" count="119" uniqueCount="70">
  <si>
    <t>Перечень работ</t>
  </si>
  <si>
    <t>Сумма</t>
  </si>
  <si>
    <t>Январь</t>
  </si>
  <si>
    <t>Март</t>
  </si>
  <si>
    <t xml:space="preserve">1.Техническое обслуживание инженерного оборудования </t>
  </si>
  <si>
    <t>Февраль</t>
  </si>
  <si>
    <t xml:space="preserve">2.Техническое обслуживание конструктивных элементов 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</si>
  <si>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</si>
  <si>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</si>
  <si>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</si>
  <si>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</si>
  <si>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</si>
  <si>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</si>
  <si>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</si>
  <si>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</si>
  <si>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</si>
  <si>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</t>
  </si>
  <si>
    <t xml:space="preserve">  - санитарная уборка лестничных клеток</t>
  </si>
  <si>
    <t>2. Техническое обслуживание:</t>
  </si>
  <si>
    <t xml:space="preserve">  - инженерное оборудование</t>
  </si>
  <si>
    <t xml:space="preserve">  - конструктивные элементы</t>
  </si>
  <si>
    <t xml:space="preserve">  - АДС</t>
  </si>
  <si>
    <t>3. Текущий ремонт:</t>
  </si>
  <si>
    <t xml:space="preserve">  - инженерного оборудования</t>
  </si>
  <si>
    <t xml:space="preserve">  - конструктивных элементов</t>
  </si>
  <si>
    <t>ВСЕГО</t>
  </si>
  <si>
    <t>С начала года</t>
  </si>
  <si>
    <t>Гл. бухгалтер</t>
  </si>
  <si>
    <r>
      <t xml:space="preserve">1. </t>
    </r>
    <r>
      <rPr>
        <b/>
        <sz val="16"/>
        <color theme="1"/>
        <rFont val="Calibri"/>
        <family val="2"/>
        <charset val="204"/>
        <scheme val="minor"/>
      </rPr>
      <t>Содержание общ. имущества:</t>
    </r>
  </si>
  <si>
    <t>Кудин Ю.С.</t>
  </si>
  <si>
    <t>2.Техническое обслуживание электрооборудования</t>
  </si>
  <si>
    <t>Ушакова,6</t>
  </si>
  <si>
    <t>-эл.оборудование</t>
  </si>
  <si>
    <t>-эл.оборудования</t>
  </si>
  <si>
    <t>Текущий ремонт эл.оборудования</t>
  </si>
  <si>
    <t>Кузмичева Е.А.</t>
  </si>
  <si>
    <t>уборка придомовой территории</t>
  </si>
  <si>
    <t>Текущий ремонт конструктивных элементов</t>
  </si>
  <si>
    <t>Текущий ремонт инженерного оборудования</t>
  </si>
  <si>
    <t>Дополнительные работы</t>
  </si>
  <si>
    <t>4.Дополнительные работы</t>
  </si>
  <si>
    <t>Очистка дорог</t>
  </si>
  <si>
    <t>5. ОДН:</t>
  </si>
  <si>
    <t>ХВС</t>
  </si>
  <si>
    <t>ГВС</t>
  </si>
  <si>
    <t>Эл.энергия</t>
  </si>
  <si>
    <t>7. Расходы по содержанию УК</t>
  </si>
  <si>
    <t>Директор ООО УК "Крокус""</t>
  </si>
  <si>
    <t>Лицевой счет. Сводный расчет  2025г</t>
  </si>
  <si>
    <t>Лицевой счёт  2025г</t>
  </si>
  <si>
    <t>Лицевой счёт 2025г</t>
  </si>
  <si>
    <t>Уборка снега с крыши</t>
  </si>
  <si>
    <t>Замена лампочек в подъезде</t>
  </si>
  <si>
    <t>Ремонт уличного освещения подъезд №3</t>
  </si>
  <si>
    <t>Частичный ремонт кровли</t>
  </si>
  <si>
    <t>Автовышка 4 часа</t>
  </si>
  <si>
    <t>Итого за апрель</t>
  </si>
  <si>
    <t>Ремонт вводного кабеля в дом</t>
  </si>
  <si>
    <t xml:space="preserve">Ремонт электроснабжения </t>
  </si>
  <si>
    <t>Отключение отопления</t>
  </si>
  <si>
    <t>Работы ППР</t>
  </si>
  <si>
    <t>Устранение течи на стояке ГВС квартира №23</t>
  </si>
  <si>
    <t xml:space="preserve">Уборка крупногабаритного мусора </t>
  </si>
  <si>
    <t>Замена отопительного прибора квартира №3</t>
  </si>
  <si>
    <t>Устранение течи на стояке ГВС в подъезде №3</t>
  </si>
  <si>
    <t>Ремонт светильников замена лампочек и схем подъезд №1,3</t>
  </si>
  <si>
    <t>Устранение течи на стояке отопления сварочные работы кварира №1</t>
  </si>
  <si>
    <t>Замена участка трубы на стояке канализации квартира №1</t>
  </si>
  <si>
    <t>Отогрев водосточных труб, отогрев ХВС в подъезде квартира №2,33</t>
  </si>
  <si>
    <t>Замена запорной арматуры квартира №6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</si>
</sst>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/>
    <xf numFmtId="0" fontId="2" fillId="0" borderId="0" xfId="0" applyFont="1" applyAlignment="1">
      <alignment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5" fillId="0" borderId="1" xfId="0" applyFont="1" applyBorder="1" applyAlignment="1">
      <alignment wrapText="1"/>
    </xf>
    <xf numFmtId="0" fontId="0" fillId="0" borderId="0" xfId="0" applyAlignment="1">
      <alignment horizontal="center"/>
    </xf>
    <xf numFmtId="0" fontId="0" fillId="0" borderId="1" xfId="0" applyBorder="1" applyAlignment="1">
      <alignment wrapText="1"/>
    </xf>
    <xf numFmtId="0" fontId="1" fillId="0" borderId="1" xfId="0" applyFont="1" applyBorder="1"/>
    <xf numFmtId="0" fontId="0" fillId="0" borderId="1" xfId="0" applyBorder="1"/>
    <xf numFmtId="0" fontId="0" fillId="0" borderId="5" xfId="0" applyBorder="1"/>
    <xf numFmtId="0" fontId="0" fillId="0" borderId="2" xfId="0" applyBorder="1"/>
    <xf numFmtId="0" fontId="0" fillId="0" borderId="7" xfId="0" applyBorder="1"/>
    <xf numFmtId="0" fontId="0" fillId="0" borderId="9" xfId="0" applyBorder="1"/>
    <xf numFmtId="0" fontId="1" fillId="0" borderId="8" xfId="0" applyFont="1" applyBorder="1"/>
    <xf numFmtId="0" fontId="4" fillId="0" borderId="0" xfId="0" applyFont="1"/>
    <xf numFmtId="0" fontId="5" fillId="0" borderId="1" xfId="0" applyFont="1" applyBorder="1" applyAlignment="1">
      <alignment horizontal="center"/>
    </xf>
    <xf numFmtId="0" fontId="2" fillId="0" borderId="1" xfId="0" applyFont="1" applyBorder="1"/>
    <xf numFmtId="0" fontId="6" fillId="0" borderId="1" xfId="0" applyFont="1" applyBorder="1"/>
    <xf numFmtId="0" fontId="6" fillId="2" borderId="1" xfId="0" applyFont="1" applyFill="1" applyBorder="1"/>
    <xf numFmtId="0" fontId="3" fillId="0" borderId="1" xfId="0" applyFont="1" applyBorder="1" applyAlignment="1">
      <alignment horizontal="center"/>
    </xf>
    <xf numFmtId="0" fontId="6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7" fillId="0" borderId="0" xfId="0" applyFont="1"/>
    <xf numFmtId="0" fontId="7" fillId="0" borderId="0" xfId="0" applyFont="1" applyAlignment="1">
      <alignment wrapText="1"/>
    </xf>
    <xf numFmtId="0" fontId="0" fillId="0" borderId="1" xfId="0" applyBorder="1" applyAlignment="1">
      <alignment horizontal="center"/>
    </xf>
    <xf numFmtId="49" fontId="6" fillId="0" borderId="1" xfId="0" applyNumberFormat="1" applyFont="1" applyBorder="1" applyAlignment="1">
      <alignment wrapText="1"/>
    </xf>
    <xf numFmtId="2" fontId="2" fillId="0" borderId="1" xfId="0" applyNumberFormat="1" applyFont="1" applyBorder="1"/>
    <xf numFmtId="0" fontId="3" fillId="0" borderId="1" xfId="0" applyFont="1" applyBorder="1" applyAlignment="1">
      <alignment wrapText="1"/>
    </xf>
    <xf numFmtId="0" fontId="0" fillId="0" borderId="2" xfId="0" applyBorder="1" applyAlignment="1">
      <alignment wrapText="1"/>
    </xf>
    <xf numFmtId="0" fontId="0" fillId="0" borderId="1" xfId="0" applyBorder="1" applyAlignment="1">
      <alignment horizontal="center" wrapText="1"/>
    </xf>
    <xf numFmtId="49" fontId="2" fillId="0" borderId="1" xfId="0" applyNumberFormat="1" applyFont="1" applyBorder="1" applyAlignment="1">
      <alignment wrapText="1"/>
    </xf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8" fillId="0" borderId="1" xfId="0" applyFont="1" applyBorder="1"/>
    <xf numFmtId="0" fontId="9" fillId="0" borderId="1" xfId="0" applyFont="1" applyBorder="1"/>
    <xf numFmtId="0" fontId="8" fillId="0" borderId="0" xfId="0" applyFont="1"/>
    <xf numFmtId="0" fontId="10" fillId="0" borderId="1" xfId="0" applyFont="1" applyBorder="1" applyAlignment="1">
      <alignment wrapText="1"/>
    </xf>
    <xf numFmtId="0" fontId="9" fillId="0" borderId="1" xfId="0" applyFont="1" applyBorder="1" applyAlignment="1">
      <alignment horizontal="left" wrapText="1"/>
    </xf>
    <xf numFmtId="0" fontId="8" fillId="0" borderId="3" xfId="0" applyFont="1" applyBorder="1" applyAlignment="1">
      <alignment wrapText="1"/>
    </xf>
    <xf numFmtId="0" fontId="9" fillId="0" borderId="4" xfId="0" applyFont="1" applyBorder="1" applyAlignment="1">
      <alignment wrapText="1"/>
    </xf>
    <xf numFmtId="0" fontId="8" fillId="0" borderId="4" xfId="0" applyFont="1" applyBorder="1" applyAlignment="1">
      <alignment wrapText="1"/>
    </xf>
    <xf numFmtId="0" fontId="0" fillId="0" borderId="1" xfId="0" applyBorder="1" applyAlignment="1">
      <alignment horizontal="left"/>
    </xf>
    <xf numFmtId="0" fontId="8" fillId="0" borderId="1" xfId="0" applyFont="1" applyBorder="1" applyAlignment="1">
      <alignment horizontal="left" wrapText="1"/>
    </xf>
    <xf numFmtId="0" fontId="8" fillId="0" borderId="2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1" fillId="0" borderId="6" xfId="0" applyFont="1" applyBorder="1"/>
    <xf numFmtId="0" fontId="1" fillId="0" borderId="9" xfId="0" applyFont="1" applyBorder="1"/>
    <xf numFmtId="0" fontId="8" fillId="0" borderId="1" xfId="0" applyFont="1" applyBorder="1" applyAlignment="1">
      <alignment horizontal="left"/>
    </xf>
    <xf numFmtId="0" fontId="9" fillId="0" borderId="2" xfId="0" applyFont="1" applyBorder="1"/>
    <xf numFmtId="0" fontId="1" fillId="0" borderId="7" xfId="0" applyFont="1" applyBorder="1"/>
    <xf numFmtId="0" fontId="8" fillId="0" borderId="2" xfId="0" applyFont="1" applyBorder="1"/>
    <xf numFmtId="0" fontId="8" fillId="0" borderId="6" xfId="0" applyFont="1" applyBorder="1"/>
    <xf numFmtId="0" fontId="9" fillId="0" borderId="1" xfId="0" applyFont="1" applyBorder="1" applyAlignment="1">
      <alignment horizontal="left"/>
    </xf>
    <xf numFmtId="0" fontId="9" fillId="0" borderId="8" xfId="0" applyFont="1" applyBorder="1"/>
    <xf numFmtId="0" fontId="1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left" wrapText="1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8"/>
  <sheetViews>
    <sheetView workbookViewId="0">
      <selection activeCell="D15" sqref="D15"/>
    </sheetView>
  </sheetViews>
  <sheetFormatPr defaultRowHeight="15" x14ac:dyDescent="0.25"/>
  <cols>
    <col min="1" max="1" width="5" customWidth="1"/>
    <col min="2" max="2" width="47.42578125" customWidth="1"/>
    <col min="3" max="3" width="11.85546875" customWidth="1"/>
    <col min="4" max="4" width="12.5703125" customWidth="1"/>
    <col min="5" max="5" width="9.7109375" customWidth="1"/>
  </cols>
  <sheetData>
    <row r="1" spans="1:8" ht="21" x14ac:dyDescent="0.35">
      <c r="A1" s="1"/>
      <c r="B1" s="60" t="s">
        <v>49</v>
      </c>
      <c r="C1" s="60"/>
      <c r="D1" s="60"/>
      <c r="E1" s="6"/>
      <c r="F1" s="6"/>
      <c r="G1" s="6"/>
      <c r="H1" s="6"/>
    </row>
    <row r="2" spans="1:8" ht="15.75" x14ac:dyDescent="0.25">
      <c r="A2" s="1"/>
      <c r="B2" s="2" t="s">
        <v>31</v>
      </c>
      <c r="C2" s="1"/>
      <c r="D2" s="1"/>
      <c r="E2" s="1"/>
      <c r="F2" s="1"/>
      <c r="G2" s="1"/>
      <c r="H2" s="1"/>
    </row>
    <row r="3" spans="1:8" ht="15.95" customHeight="1" x14ac:dyDescent="0.25">
      <c r="A3" s="1"/>
      <c r="B3" s="59" t="s">
        <v>4</v>
      </c>
      <c r="C3" s="59"/>
      <c r="D3" s="59"/>
      <c r="E3" s="1"/>
      <c r="F3" s="1"/>
      <c r="G3" s="1"/>
      <c r="H3" s="1"/>
    </row>
    <row r="4" spans="1:8" x14ac:dyDescent="0.25">
      <c r="A4" s="7"/>
      <c r="B4" s="8" t="s">
        <v>0</v>
      </c>
      <c r="C4" s="8" t="s">
        <v>1</v>
      </c>
      <c r="D4" s="8" t="s">
        <v>26</v>
      </c>
      <c r="E4" s="1"/>
      <c r="F4" s="1"/>
      <c r="G4" s="1"/>
      <c r="H4" s="1"/>
    </row>
    <row r="5" spans="1:8" x14ac:dyDescent="0.25">
      <c r="A5" s="41"/>
      <c r="B5" s="37" t="s">
        <v>8</v>
      </c>
      <c r="C5" s="41"/>
      <c r="D5" s="41"/>
      <c r="E5" s="1"/>
      <c r="F5" s="1"/>
      <c r="G5" s="1"/>
      <c r="H5" s="1"/>
    </row>
    <row r="6" spans="1:8" x14ac:dyDescent="0.25">
      <c r="A6" s="36">
        <v>1</v>
      </c>
      <c r="B6" s="36" t="s">
        <v>59</v>
      </c>
      <c r="C6" s="36">
        <v>1660</v>
      </c>
      <c r="D6" s="37">
        <f>C6</f>
        <v>1660</v>
      </c>
      <c r="E6" s="1"/>
      <c r="F6" s="1"/>
    </row>
    <row r="7" spans="1:8" x14ac:dyDescent="0.25">
      <c r="A7" s="36"/>
      <c r="B7" s="37" t="s">
        <v>10</v>
      </c>
      <c r="C7" s="36"/>
      <c r="D7" s="37"/>
      <c r="E7" s="1"/>
      <c r="F7" s="1"/>
    </row>
    <row r="8" spans="1:8" x14ac:dyDescent="0.25">
      <c r="A8" s="36">
        <v>1</v>
      </c>
      <c r="B8" s="36" t="s">
        <v>61</v>
      </c>
      <c r="C8" s="37">
        <v>2739</v>
      </c>
      <c r="D8" s="37">
        <f>C8+D6</f>
        <v>4399</v>
      </c>
      <c r="E8" s="1"/>
      <c r="F8" s="1"/>
    </row>
    <row r="9" spans="1:8" x14ac:dyDescent="0.25">
      <c r="A9" s="36"/>
      <c r="B9" s="37" t="s">
        <v>11</v>
      </c>
      <c r="C9" s="37"/>
      <c r="D9" s="37"/>
      <c r="E9" s="1"/>
      <c r="F9" s="1"/>
    </row>
    <row r="10" spans="1:8" s="5" customFormat="1" x14ac:dyDescent="0.25">
      <c r="A10" s="36">
        <v>1</v>
      </c>
      <c r="B10" s="36" t="s">
        <v>64</v>
      </c>
      <c r="C10" s="37">
        <v>2760</v>
      </c>
      <c r="D10" s="37">
        <f>C10+D8</f>
        <v>7159</v>
      </c>
      <c r="E10" s="4"/>
      <c r="F10" s="4"/>
    </row>
    <row r="11" spans="1:8" s="5" customFormat="1" x14ac:dyDescent="0.25">
      <c r="A11" s="36"/>
      <c r="B11" s="37" t="s">
        <v>14</v>
      </c>
      <c r="C11" s="36"/>
      <c r="D11" s="37"/>
      <c r="E11" s="4"/>
      <c r="F11" s="4"/>
    </row>
    <row r="12" spans="1:8" ht="30" x14ac:dyDescent="0.25">
      <c r="A12" s="36">
        <v>1</v>
      </c>
      <c r="B12" s="36" t="s">
        <v>66</v>
      </c>
      <c r="C12" s="36">
        <v>1744</v>
      </c>
      <c r="D12" s="37">
        <f>C12+D10</f>
        <v>8903</v>
      </c>
      <c r="E12" s="1"/>
      <c r="F12" s="1"/>
    </row>
    <row r="13" spans="1:8" x14ac:dyDescent="0.25">
      <c r="A13" s="36"/>
      <c r="B13" s="37" t="s">
        <v>15</v>
      </c>
      <c r="C13" s="37"/>
      <c r="D13" s="37"/>
      <c r="E13" s="1"/>
      <c r="F13" s="1"/>
    </row>
    <row r="14" spans="1:8" ht="30" x14ac:dyDescent="0.25">
      <c r="A14" s="36">
        <v>1</v>
      </c>
      <c r="B14" s="36" t="s">
        <v>68</v>
      </c>
      <c r="C14" s="36">
        <f>1696+830+3355</f>
        <v>5881</v>
      </c>
      <c r="D14" s="37">
        <f>C14+D12</f>
        <v>14784</v>
      </c>
      <c r="E14" s="1"/>
      <c r="F14" s="1"/>
    </row>
    <row r="15" spans="1:8" x14ac:dyDescent="0.25">
      <c r="A15" s="36"/>
      <c r="B15" s="36"/>
      <c r="C15" s="36"/>
      <c r="D15" s="37"/>
      <c r="E15" s="1"/>
      <c r="F15" s="1"/>
    </row>
    <row r="16" spans="1:8" x14ac:dyDescent="0.25">
      <c r="A16" s="36"/>
      <c r="B16" s="37"/>
      <c r="C16" s="36"/>
      <c r="D16" s="37"/>
      <c r="E16" s="1"/>
      <c r="F16" s="1"/>
    </row>
    <row r="17" spans="1:6" x14ac:dyDescent="0.25">
      <c r="A17" s="36"/>
      <c r="B17" s="37"/>
      <c r="C17" s="36"/>
      <c r="D17" s="37"/>
      <c r="E17" s="1"/>
      <c r="F17" s="1"/>
    </row>
    <row r="18" spans="1:6" x14ac:dyDescent="0.25">
      <c r="A18" s="36"/>
      <c r="B18" s="36"/>
      <c r="C18" s="37"/>
      <c r="D18" s="37"/>
      <c r="E18" s="1"/>
      <c r="F18" s="1"/>
    </row>
    <row r="19" spans="1:6" x14ac:dyDescent="0.25">
      <c r="A19" s="37"/>
      <c r="B19" s="37"/>
      <c r="C19" s="36"/>
      <c r="D19" s="37"/>
      <c r="E19" s="1"/>
      <c r="F19" s="1"/>
    </row>
    <row r="20" spans="1:6" x14ac:dyDescent="0.25">
      <c r="A20" s="36"/>
      <c r="B20" s="36"/>
      <c r="C20" s="37"/>
      <c r="D20" s="37"/>
      <c r="E20" s="1"/>
      <c r="F20" s="1"/>
    </row>
    <row r="21" spans="1:6" x14ac:dyDescent="0.25">
      <c r="A21" s="36"/>
      <c r="B21" s="37"/>
      <c r="C21" s="37"/>
      <c r="D21" s="37"/>
      <c r="E21" s="1"/>
      <c r="F21" s="1"/>
    </row>
    <row r="22" spans="1:6" s="5" customFormat="1" x14ac:dyDescent="0.25">
      <c r="A22" s="36"/>
      <c r="B22" s="36"/>
      <c r="C22" s="36"/>
      <c r="D22" s="37"/>
      <c r="E22" s="4"/>
      <c r="F22" s="4"/>
    </row>
    <row r="23" spans="1:6" s="5" customFormat="1" x14ac:dyDescent="0.25">
      <c r="A23" s="37"/>
      <c r="B23" s="36"/>
      <c r="C23" s="36"/>
      <c r="D23" s="37"/>
      <c r="E23" s="4"/>
      <c r="F23" s="4"/>
    </row>
    <row r="24" spans="1:6" x14ac:dyDescent="0.25">
      <c r="A24" s="36"/>
      <c r="B24" s="37"/>
      <c r="C24" s="37"/>
      <c r="D24" s="37"/>
      <c r="E24" s="1"/>
      <c r="F24" s="1"/>
    </row>
    <row r="25" spans="1:6" x14ac:dyDescent="0.25">
      <c r="A25" s="36"/>
      <c r="B25" s="37"/>
      <c r="C25" s="37"/>
      <c r="D25" s="37"/>
      <c r="E25" s="1"/>
      <c r="F25" s="1"/>
    </row>
    <row r="26" spans="1:6" x14ac:dyDescent="0.25">
      <c r="A26" s="36"/>
      <c r="B26" s="36"/>
      <c r="C26" s="36"/>
      <c r="D26" s="37"/>
      <c r="E26" s="1"/>
      <c r="F26" s="1"/>
    </row>
    <row r="27" spans="1:6" x14ac:dyDescent="0.25">
      <c r="A27" s="36"/>
      <c r="B27" s="37"/>
      <c r="C27" s="36"/>
      <c r="D27" s="37"/>
      <c r="E27" s="1"/>
      <c r="F27" s="1"/>
    </row>
    <row r="28" spans="1:6" x14ac:dyDescent="0.25">
      <c r="A28" s="36"/>
      <c r="B28" s="36"/>
      <c r="C28" s="36"/>
      <c r="D28" s="37"/>
      <c r="E28" s="1"/>
      <c r="F28" s="1"/>
    </row>
    <row r="29" spans="1:6" x14ac:dyDescent="0.25">
      <c r="A29" s="36"/>
      <c r="B29" s="37"/>
      <c r="C29" s="37"/>
      <c r="D29" s="37"/>
      <c r="E29" s="1"/>
      <c r="F29" s="1"/>
    </row>
    <row r="30" spans="1:6" s="5" customFormat="1" x14ac:dyDescent="0.25">
      <c r="A30" s="37"/>
      <c r="B30" s="36"/>
      <c r="C30" s="36"/>
      <c r="D30" s="37"/>
      <c r="E30" s="4"/>
      <c r="F30" s="4"/>
    </row>
    <row r="31" spans="1:6" x14ac:dyDescent="0.25">
      <c r="A31" s="36"/>
      <c r="B31" s="47"/>
      <c r="C31" s="36"/>
      <c r="D31" s="36"/>
      <c r="E31" s="1"/>
      <c r="F31" s="1"/>
    </row>
    <row r="32" spans="1:6" x14ac:dyDescent="0.25">
      <c r="A32" s="36"/>
      <c r="B32" s="47"/>
      <c r="C32" s="36"/>
      <c r="D32" s="36"/>
      <c r="E32" s="1"/>
      <c r="F32" s="1"/>
    </row>
    <row r="33" spans="1:6" x14ac:dyDescent="0.25">
      <c r="A33" s="36"/>
      <c r="B33" s="47"/>
      <c r="C33" s="36"/>
      <c r="D33" s="37"/>
      <c r="E33" s="1"/>
      <c r="F33" s="1"/>
    </row>
    <row r="34" spans="1:6" x14ac:dyDescent="0.25">
      <c r="A34" s="36"/>
      <c r="B34" s="47"/>
      <c r="C34" s="36"/>
      <c r="D34" s="36"/>
      <c r="E34" s="1"/>
      <c r="F34" s="1"/>
    </row>
    <row r="35" spans="1:6" x14ac:dyDescent="0.25">
      <c r="A35" s="36"/>
      <c r="B35" s="47"/>
      <c r="C35" s="36"/>
      <c r="D35" s="37"/>
      <c r="E35" s="1"/>
      <c r="F35" s="1"/>
    </row>
    <row r="36" spans="1:6" x14ac:dyDescent="0.25">
      <c r="A36" s="36"/>
      <c r="B36" s="47"/>
      <c r="C36" s="36"/>
      <c r="D36" s="36"/>
      <c r="E36" s="1"/>
      <c r="F36" s="1"/>
    </row>
    <row r="37" spans="1:6" x14ac:dyDescent="0.25">
      <c r="A37" s="36"/>
      <c r="B37" s="47"/>
      <c r="C37" s="36"/>
      <c r="D37" s="37"/>
      <c r="E37" s="1"/>
      <c r="F37" s="1"/>
    </row>
    <row r="38" spans="1:6" x14ac:dyDescent="0.25">
      <c r="A38" s="36"/>
      <c r="B38" s="47"/>
      <c r="C38" s="36"/>
      <c r="D38" s="36"/>
      <c r="E38" s="1"/>
      <c r="F38" s="1"/>
    </row>
    <row r="39" spans="1:6" x14ac:dyDescent="0.25">
      <c r="A39" s="36"/>
      <c r="B39" s="42"/>
      <c r="C39" s="37"/>
      <c r="D39" s="37"/>
      <c r="E39" s="1"/>
      <c r="F39" s="1"/>
    </row>
    <row r="40" spans="1:6" x14ac:dyDescent="0.25">
      <c r="A40" s="36"/>
      <c r="B40" s="47"/>
      <c r="C40" s="36"/>
      <c r="D40" s="36"/>
      <c r="E40" s="1"/>
      <c r="F40" s="1"/>
    </row>
    <row r="41" spans="1:6" x14ac:dyDescent="0.25">
      <c r="A41" s="36"/>
      <c r="B41" s="47"/>
      <c r="C41" s="36"/>
      <c r="D41" s="36"/>
      <c r="E41" s="1"/>
      <c r="F41" s="1"/>
    </row>
    <row r="42" spans="1:6" x14ac:dyDescent="0.25">
      <c r="A42" s="36"/>
      <c r="B42" s="42"/>
      <c r="C42" s="37"/>
      <c r="D42" s="37"/>
      <c r="E42" s="1"/>
      <c r="F42" s="1"/>
    </row>
    <row r="43" spans="1:6" x14ac:dyDescent="0.25">
      <c r="A43" s="36"/>
      <c r="B43" s="42"/>
      <c r="C43" s="36"/>
      <c r="D43" s="36"/>
      <c r="E43" s="1"/>
      <c r="F43" s="1"/>
    </row>
    <row r="44" spans="1:6" x14ac:dyDescent="0.25">
      <c r="A44" s="36"/>
      <c r="B44" s="42"/>
      <c r="C44" s="36"/>
      <c r="D44" s="36"/>
      <c r="E44" s="1"/>
      <c r="F44" s="1"/>
    </row>
    <row r="45" spans="1:6" x14ac:dyDescent="0.25">
      <c r="A45" s="36"/>
      <c r="B45" s="42"/>
      <c r="C45" s="36"/>
      <c r="D45" s="36"/>
      <c r="E45" s="1"/>
      <c r="F45" s="1"/>
    </row>
    <row r="46" spans="1:6" x14ac:dyDescent="0.25">
      <c r="A46" s="36"/>
      <c r="B46" s="42"/>
      <c r="C46" s="36"/>
      <c r="D46" s="36"/>
      <c r="E46" s="1"/>
      <c r="F46" s="1"/>
    </row>
    <row r="47" spans="1:6" x14ac:dyDescent="0.25">
      <c r="A47" s="36"/>
      <c r="B47" s="36"/>
      <c r="C47" s="36"/>
      <c r="D47" s="37"/>
      <c r="E47" s="1"/>
      <c r="F47" s="1"/>
    </row>
    <row r="48" spans="1:6" x14ac:dyDescent="0.25">
      <c r="A48" s="36"/>
      <c r="B48" s="37"/>
      <c r="C48" s="37"/>
      <c r="D48" s="37"/>
      <c r="E48" s="1"/>
      <c r="F48" s="1"/>
    </row>
    <row r="49" spans="1:6" x14ac:dyDescent="0.25">
      <c r="A49" s="36"/>
      <c r="B49" s="36"/>
      <c r="C49" s="36"/>
      <c r="D49" s="37"/>
      <c r="E49" s="1"/>
      <c r="F49" s="1"/>
    </row>
    <row r="50" spans="1:6" x14ac:dyDescent="0.25">
      <c r="A50" s="36"/>
      <c r="B50" s="37"/>
      <c r="C50" s="36"/>
      <c r="D50" s="36"/>
      <c r="E50" s="1"/>
      <c r="F50" s="1"/>
    </row>
    <row r="51" spans="1:6" x14ac:dyDescent="0.25">
      <c r="A51" s="36"/>
      <c r="B51" s="43"/>
      <c r="C51" s="36"/>
      <c r="D51" s="44"/>
      <c r="E51" s="1"/>
      <c r="F51" s="1"/>
    </row>
    <row r="52" spans="1:6" x14ac:dyDescent="0.25">
      <c r="A52" s="36"/>
      <c r="B52" s="43"/>
      <c r="C52" s="36"/>
      <c r="D52" s="45"/>
      <c r="E52" s="1"/>
      <c r="F52" s="1"/>
    </row>
    <row r="53" spans="1:6" x14ac:dyDescent="0.25">
      <c r="A53" s="40"/>
      <c r="B53" s="40"/>
      <c r="C53" s="40"/>
      <c r="D53" s="40"/>
    </row>
    <row r="54" spans="1:6" x14ac:dyDescent="0.25">
      <c r="A54" s="40"/>
      <c r="B54" s="40"/>
      <c r="C54" s="40"/>
      <c r="D54" s="40"/>
    </row>
    <row r="55" spans="1:6" x14ac:dyDescent="0.25">
      <c r="A55" s="40"/>
      <c r="B55" s="40"/>
      <c r="C55" s="40"/>
      <c r="D55" s="40"/>
    </row>
    <row r="56" spans="1:6" x14ac:dyDescent="0.25">
      <c r="A56" s="40"/>
      <c r="B56" s="40"/>
      <c r="C56" s="40"/>
      <c r="D56" s="40"/>
    </row>
    <row r="57" spans="1:6" x14ac:dyDescent="0.25">
      <c r="A57" s="40"/>
      <c r="B57" s="40"/>
      <c r="C57" s="40"/>
      <c r="D57" s="40"/>
    </row>
    <row r="58" spans="1:6" x14ac:dyDescent="0.25">
      <c r="A58" s="40"/>
      <c r="B58" s="40"/>
      <c r="C58" s="40"/>
      <c r="D58" s="40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2"/>
  <sheetViews>
    <sheetView workbookViewId="0">
      <selection activeCell="D7" sqref="D7"/>
    </sheetView>
  </sheetViews>
  <sheetFormatPr defaultRowHeight="15" x14ac:dyDescent="0.25"/>
  <cols>
    <col min="1" max="1" width="4.28515625" customWidth="1"/>
    <col min="2" max="2" width="47.28515625" customWidth="1"/>
    <col min="4" max="4" width="13.7109375" customWidth="1"/>
  </cols>
  <sheetData>
    <row r="1" spans="1:8" ht="21" x14ac:dyDescent="0.35">
      <c r="A1" s="1"/>
      <c r="B1" s="60" t="s">
        <v>49</v>
      </c>
      <c r="C1" s="60"/>
      <c r="D1" s="60"/>
      <c r="E1" s="6"/>
      <c r="F1" s="6"/>
      <c r="G1" s="6"/>
      <c r="H1" s="6"/>
    </row>
    <row r="2" spans="1:8" ht="15.75" x14ac:dyDescent="0.25">
      <c r="A2" s="1"/>
      <c r="B2" s="2" t="s">
        <v>31</v>
      </c>
      <c r="C2" s="1"/>
      <c r="D2" s="1"/>
      <c r="E2" s="1"/>
      <c r="F2" s="1"/>
      <c r="G2" s="1"/>
      <c r="H2" s="1"/>
    </row>
    <row r="3" spans="1:8" ht="15.95" customHeight="1" x14ac:dyDescent="0.25">
      <c r="A3" s="1"/>
      <c r="B3" s="60" t="s">
        <v>6</v>
      </c>
      <c r="C3" s="60"/>
      <c r="D3" s="60"/>
      <c r="E3" s="1"/>
      <c r="F3" s="1"/>
      <c r="G3" s="1"/>
      <c r="H3" s="1"/>
    </row>
    <row r="4" spans="1:8" x14ac:dyDescent="0.25">
      <c r="A4" s="11"/>
      <c r="B4" s="34" t="s">
        <v>0</v>
      </c>
      <c r="C4" s="11" t="s">
        <v>1</v>
      </c>
      <c r="D4" s="34" t="s">
        <v>26</v>
      </c>
      <c r="E4" s="1"/>
      <c r="F4" s="1"/>
      <c r="G4" s="1"/>
      <c r="H4" s="1"/>
    </row>
    <row r="5" spans="1:8" x14ac:dyDescent="0.25">
      <c r="A5" s="11"/>
      <c r="B5" s="3" t="s">
        <v>5</v>
      </c>
      <c r="C5" s="11"/>
      <c r="D5" s="11"/>
      <c r="E5" s="1"/>
      <c r="F5" s="1"/>
      <c r="G5" s="1"/>
      <c r="H5" s="1"/>
    </row>
    <row r="6" spans="1:8" s="1" customFormat="1" x14ac:dyDescent="0.25">
      <c r="A6" s="36">
        <v>1</v>
      </c>
      <c r="B6" s="36" t="s">
        <v>51</v>
      </c>
      <c r="C6" s="36">
        <v>3320</v>
      </c>
      <c r="D6" s="37">
        <f>C6</f>
        <v>3320</v>
      </c>
    </row>
    <row r="7" spans="1:8" s="4" customFormat="1" x14ac:dyDescent="0.25">
      <c r="A7" s="37"/>
      <c r="B7" s="37"/>
      <c r="C7" s="36"/>
      <c r="D7" s="37"/>
    </row>
    <row r="8" spans="1:8" s="4" customFormat="1" x14ac:dyDescent="0.25">
      <c r="A8" s="36"/>
      <c r="B8" s="36"/>
      <c r="C8" s="37"/>
      <c r="D8" s="37"/>
    </row>
    <row r="9" spans="1:8" s="1" customFormat="1" x14ac:dyDescent="0.25">
      <c r="A9" s="36"/>
      <c r="B9" s="37"/>
      <c r="C9" s="36"/>
      <c r="D9" s="36"/>
    </row>
    <row r="10" spans="1:8" s="1" customFormat="1" x14ac:dyDescent="0.25">
      <c r="A10" s="36"/>
      <c r="B10" s="36"/>
      <c r="C10" s="36"/>
      <c r="D10" s="37"/>
    </row>
    <row r="11" spans="1:8" s="1" customFormat="1" x14ac:dyDescent="0.25">
      <c r="A11" s="36"/>
      <c r="B11" s="36"/>
      <c r="C11" s="36"/>
      <c r="D11" s="36"/>
    </row>
    <row r="12" spans="1:8" s="1" customFormat="1" x14ac:dyDescent="0.25">
      <c r="A12" s="36"/>
      <c r="B12" s="37"/>
      <c r="C12" s="37"/>
      <c r="D12" s="37"/>
    </row>
    <row r="13" spans="1:8" s="4" customFormat="1" x14ac:dyDescent="0.25">
      <c r="A13" s="36"/>
      <c r="B13" s="36"/>
      <c r="C13" s="36"/>
      <c r="D13" s="37"/>
    </row>
    <row r="14" spans="1:8" s="1" customFormat="1" x14ac:dyDescent="0.25">
      <c r="A14" s="9"/>
      <c r="B14" s="9"/>
      <c r="C14" s="9"/>
      <c r="D14" s="36"/>
    </row>
    <row r="15" spans="1:8" s="1" customFormat="1" x14ac:dyDescent="0.25">
      <c r="A15" s="11"/>
      <c r="B15" s="11"/>
      <c r="C15" s="33"/>
      <c r="D15" s="37"/>
    </row>
    <row r="16" spans="1:8" s="1" customFormat="1" x14ac:dyDescent="0.25">
      <c r="A16" s="11"/>
      <c r="B16" s="11"/>
      <c r="C16" s="33"/>
      <c r="D16" s="37"/>
    </row>
    <row r="17" spans="1:4" s="1" customFormat="1" x14ac:dyDescent="0.25">
      <c r="A17" s="13"/>
      <c r="B17" s="13"/>
      <c r="C17" s="15"/>
      <c r="D17" s="37"/>
    </row>
    <row r="18" spans="1:4" s="1" customFormat="1" x14ac:dyDescent="0.25">
      <c r="A18" s="13"/>
      <c r="B18" s="11"/>
      <c r="C18" s="15"/>
      <c r="D18" s="37"/>
    </row>
    <row r="19" spans="1:4" s="1" customFormat="1" x14ac:dyDescent="0.25">
      <c r="A19" s="29"/>
      <c r="B19" s="46"/>
      <c r="C19" s="13"/>
      <c r="D19" s="37"/>
    </row>
    <row r="20" spans="1:4" x14ac:dyDescent="0.25">
      <c r="A20" s="38"/>
      <c r="B20" s="36"/>
      <c r="C20" s="38"/>
      <c r="D20" s="38"/>
    </row>
    <row r="21" spans="1:4" x14ac:dyDescent="0.25">
      <c r="A21" s="38"/>
      <c r="B21" s="36"/>
      <c r="C21" s="38"/>
      <c r="D21" s="38"/>
    </row>
    <row r="22" spans="1:4" x14ac:dyDescent="0.25">
      <c r="A22" s="38"/>
      <c r="B22" s="36"/>
      <c r="C22" s="38"/>
      <c r="D22" s="38"/>
    </row>
    <row r="23" spans="1:4" x14ac:dyDescent="0.25">
      <c r="A23" s="38"/>
      <c r="B23" s="36"/>
      <c r="C23" s="38"/>
      <c r="D23" s="38"/>
    </row>
    <row r="24" spans="1:4" x14ac:dyDescent="0.25">
      <c r="A24" s="38"/>
      <c r="B24" s="37"/>
      <c r="C24" s="39"/>
      <c r="D24" s="39"/>
    </row>
    <row r="25" spans="1:4" x14ac:dyDescent="0.25">
      <c r="A25" s="38"/>
      <c r="B25" s="37"/>
      <c r="C25" s="38"/>
      <c r="D25" s="38"/>
    </row>
    <row r="26" spans="1:4" x14ac:dyDescent="0.25">
      <c r="A26" s="38"/>
      <c r="B26" s="36"/>
      <c r="C26" s="38"/>
      <c r="D26" s="38"/>
    </row>
    <row r="27" spans="1:4" x14ac:dyDescent="0.25">
      <c r="A27" s="38"/>
      <c r="B27" s="37"/>
      <c r="C27" s="39"/>
      <c r="D27" s="39"/>
    </row>
    <row r="28" spans="1:4" x14ac:dyDescent="0.25">
      <c r="A28" s="40"/>
      <c r="B28" s="40"/>
      <c r="C28" s="40"/>
      <c r="D28" s="40"/>
    </row>
    <row r="29" spans="1:4" x14ac:dyDescent="0.25">
      <c r="A29" s="40"/>
      <c r="B29" s="40"/>
      <c r="C29" s="40"/>
      <c r="D29" s="40"/>
    </row>
    <row r="30" spans="1:4" x14ac:dyDescent="0.25">
      <c r="A30" s="40"/>
      <c r="B30" s="40"/>
      <c r="C30" s="40"/>
      <c r="D30" s="40"/>
    </row>
    <row r="31" spans="1:4" x14ac:dyDescent="0.25">
      <c r="A31" s="40"/>
      <c r="B31" s="40"/>
      <c r="C31" s="40"/>
      <c r="D31" s="40"/>
    </row>
    <row r="32" spans="1:4" x14ac:dyDescent="0.25">
      <c r="A32" s="40"/>
      <c r="B32" s="40"/>
      <c r="C32" s="40"/>
      <c r="D32" s="40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6"/>
  <sheetViews>
    <sheetView workbookViewId="0">
      <selection activeCell="D11" sqref="D11"/>
    </sheetView>
  </sheetViews>
  <sheetFormatPr defaultRowHeight="15" x14ac:dyDescent="0.25"/>
  <cols>
    <col min="1" max="1" width="4.28515625" customWidth="1"/>
    <col min="2" max="2" width="46" customWidth="1"/>
  </cols>
  <sheetData>
    <row r="1" spans="1:4" ht="15.75" x14ac:dyDescent="0.25">
      <c r="A1" s="1"/>
      <c r="B1" s="60" t="s">
        <v>49</v>
      </c>
      <c r="C1" s="60"/>
      <c r="D1" s="60"/>
    </row>
    <row r="2" spans="1:4" ht="15.75" x14ac:dyDescent="0.25">
      <c r="A2" s="1"/>
      <c r="B2" s="2" t="s">
        <v>31</v>
      </c>
      <c r="C2" s="1"/>
      <c r="D2" s="1"/>
    </row>
    <row r="3" spans="1:4" x14ac:dyDescent="0.25">
      <c r="A3" s="1"/>
      <c r="B3" s="59" t="s">
        <v>30</v>
      </c>
      <c r="C3" s="59"/>
      <c r="D3" s="59"/>
    </row>
    <row r="4" spans="1:4" ht="26.25" x14ac:dyDescent="0.25">
      <c r="A4" s="7"/>
      <c r="B4" s="8" t="s">
        <v>0</v>
      </c>
      <c r="C4" s="7" t="s">
        <v>1</v>
      </c>
      <c r="D4" s="8" t="s">
        <v>26</v>
      </c>
    </row>
    <row r="5" spans="1:4" x14ac:dyDescent="0.25">
      <c r="A5" s="36"/>
      <c r="B5" s="37" t="s">
        <v>3</v>
      </c>
      <c r="C5" s="36"/>
      <c r="D5" s="36"/>
    </row>
    <row r="6" spans="1:4" ht="16.5" customHeight="1" x14ac:dyDescent="0.25">
      <c r="A6" s="36">
        <v>1</v>
      </c>
      <c r="B6" s="36" t="s">
        <v>52</v>
      </c>
      <c r="C6" s="36">
        <v>2521</v>
      </c>
      <c r="D6" s="37">
        <f>C6</f>
        <v>2521</v>
      </c>
    </row>
    <row r="7" spans="1:4" x14ac:dyDescent="0.25">
      <c r="A7" s="37"/>
      <c r="B7" s="37" t="s">
        <v>9</v>
      </c>
      <c r="C7" s="37"/>
      <c r="D7" s="37"/>
    </row>
    <row r="8" spans="1:4" x14ac:dyDescent="0.25">
      <c r="A8" s="36">
        <v>1</v>
      </c>
      <c r="B8" s="36" t="s">
        <v>60</v>
      </c>
      <c r="C8" s="36">
        <v>3605</v>
      </c>
      <c r="D8" s="37">
        <f>C8+D6</f>
        <v>6126</v>
      </c>
    </row>
    <row r="9" spans="1:4" x14ac:dyDescent="0.25">
      <c r="A9" s="36"/>
      <c r="B9" s="37" t="s">
        <v>14</v>
      </c>
      <c r="C9" s="36"/>
      <c r="D9" s="37"/>
    </row>
    <row r="10" spans="1:4" x14ac:dyDescent="0.25">
      <c r="A10" s="36">
        <v>1</v>
      </c>
      <c r="B10" s="36" t="s">
        <v>60</v>
      </c>
      <c r="C10" s="37">
        <v>3364</v>
      </c>
      <c r="D10" s="37">
        <f>C10+D8</f>
        <v>9490</v>
      </c>
    </row>
    <row r="11" spans="1:4" x14ac:dyDescent="0.25">
      <c r="A11" s="36"/>
      <c r="B11" s="37"/>
      <c r="C11" s="36"/>
      <c r="D11" s="37"/>
    </row>
    <row r="12" spans="1:4" x14ac:dyDescent="0.25">
      <c r="A12" s="36"/>
      <c r="B12" s="36"/>
      <c r="C12" s="36"/>
      <c r="D12" s="37"/>
    </row>
    <row r="13" spans="1:4" x14ac:dyDescent="0.25">
      <c r="A13" s="36"/>
      <c r="B13" s="37"/>
      <c r="C13" s="36"/>
      <c r="D13" s="37"/>
    </row>
    <row r="14" spans="1:4" x14ac:dyDescent="0.25">
      <c r="A14" s="36"/>
      <c r="B14" s="36"/>
      <c r="C14" s="36"/>
      <c r="D14" s="37"/>
    </row>
    <row r="15" spans="1:4" x14ac:dyDescent="0.25">
      <c r="A15" s="9"/>
      <c r="B15" s="36"/>
      <c r="C15" s="11"/>
      <c r="D15" s="36"/>
    </row>
    <row r="16" spans="1:4" x14ac:dyDescent="0.25">
      <c r="A16" s="11"/>
      <c r="B16" s="37"/>
      <c r="C16" s="49"/>
      <c r="D16" s="37"/>
    </row>
    <row r="17" spans="1:4" x14ac:dyDescent="0.25">
      <c r="A17" s="11"/>
      <c r="B17" s="3"/>
      <c r="C17" s="33"/>
      <c r="D17" s="37"/>
    </row>
    <row r="18" spans="1:4" x14ac:dyDescent="0.25">
      <c r="A18" s="13"/>
      <c r="B18" s="11"/>
      <c r="C18" s="15"/>
      <c r="D18" s="37"/>
    </row>
    <row r="19" spans="1:4" x14ac:dyDescent="0.25">
      <c r="A19" s="13"/>
      <c r="B19" s="11"/>
      <c r="C19" s="15"/>
      <c r="D19" s="37"/>
    </row>
    <row r="20" spans="1:4" x14ac:dyDescent="0.25">
      <c r="A20" s="29"/>
      <c r="B20" s="46"/>
      <c r="C20" s="13"/>
      <c r="D20" s="37"/>
    </row>
    <row r="21" spans="1:4" x14ac:dyDescent="0.25">
      <c r="A21" s="36"/>
      <c r="B21" s="37"/>
      <c r="C21" s="36"/>
      <c r="D21" s="37"/>
    </row>
    <row r="22" spans="1:4" x14ac:dyDescent="0.25">
      <c r="A22" s="36"/>
      <c r="B22" s="36"/>
      <c r="C22" s="36"/>
      <c r="D22" s="37"/>
    </row>
    <row r="23" spans="1:4" x14ac:dyDescent="0.25">
      <c r="A23" s="36"/>
      <c r="B23" s="36"/>
      <c r="C23" s="36"/>
      <c r="D23" s="37"/>
    </row>
    <row r="24" spans="1:4" x14ac:dyDescent="0.25">
      <c r="A24" s="36"/>
      <c r="B24" s="37"/>
      <c r="C24" s="36"/>
      <c r="D24" s="37"/>
    </row>
    <row r="25" spans="1:4" x14ac:dyDescent="0.25">
      <c r="A25" s="38"/>
      <c r="B25" s="37"/>
      <c r="C25" s="38"/>
      <c r="D25" s="39"/>
    </row>
    <row r="26" spans="1:4" x14ac:dyDescent="0.25">
      <c r="A26" s="38"/>
      <c r="B26" s="36"/>
      <c r="C26" s="36"/>
      <c r="D26" s="37"/>
    </row>
    <row r="27" spans="1:4" x14ac:dyDescent="0.25">
      <c r="A27" s="38"/>
      <c r="B27" s="36"/>
      <c r="C27" s="36"/>
      <c r="D27" s="38"/>
    </row>
    <row r="28" spans="1:4" x14ac:dyDescent="0.25">
      <c r="A28" s="38"/>
      <c r="B28" s="36"/>
      <c r="C28" s="36"/>
      <c r="D28" s="37"/>
    </row>
    <row r="29" spans="1:4" x14ac:dyDescent="0.25">
      <c r="A29" s="38"/>
      <c r="B29" s="37"/>
      <c r="C29" s="36"/>
      <c r="D29" s="37"/>
    </row>
    <row r="30" spans="1:4" x14ac:dyDescent="0.25">
      <c r="A30" s="38"/>
      <c r="B30" s="36"/>
      <c r="C30" s="36"/>
      <c r="D30" s="37"/>
    </row>
    <row r="31" spans="1:4" x14ac:dyDescent="0.25">
      <c r="A31" s="38"/>
      <c r="B31" s="36"/>
      <c r="C31" s="36"/>
      <c r="D31" s="37"/>
    </row>
    <row r="32" spans="1:4" x14ac:dyDescent="0.25">
      <c r="A32" s="38"/>
      <c r="B32" s="36"/>
      <c r="C32" s="36"/>
      <c r="D32" s="37"/>
    </row>
    <row r="33" spans="1:4" x14ac:dyDescent="0.25">
      <c r="A33" s="38"/>
      <c r="B33" s="37"/>
      <c r="C33" s="36"/>
      <c r="D33" s="37"/>
    </row>
    <row r="34" spans="1:4" x14ac:dyDescent="0.25">
      <c r="A34" s="38"/>
      <c r="B34" s="36"/>
      <c r="C34" s="36"/>
      <c r="D34" s="37"/>
    </row>
    <row r="35" spans="1:4" x14ac:dyDescent="0.25">
      <c r="A35" s="38"/>
      <c r="B35" s="36"/>
      <c r="C35" s="36"/>
      <c r="D35" s="37"/>
    </row>
    <row r="36" spans="1:4" x14ac:dyDescent="0.25">
      <c r="A36" s="38"/>
      <c r="B36" s="36"/>
      <c r="C36" s="36"/>
      <c r="D36" s="37"/>
    </row>
    <row r="37" spans="1:4" x14ac:dyDescent="0.25">
      <c r="A37" s="38"/>
      <c r="B37" s="36"/>
      <c r="C37" s="36"/>
      <c r="D37" s="37"/>
    </row>
    <row r="38" spans="1:4" x14ac:dyDescent="0.25">
      <c r="A38" s="38"/>
      <c r="B38" s="36"/>
      <c r="C38" s="36"/>
      <c r="D38" s="37"/>
    </row>
    <row r="39" spans="1:4" x14ac:dyDescent="0.25">
      <c r="A39" s="38"/>
      <c r="B39" s="37"/>
      <c r="C39" s="36"/>
      <c r="D39" s="37"/>
    </row>
    <row r="40" spans="1:4" x14ac:dyDescent="0.25">
      <c r="A40" s="38"/>
      <c r="B40" s="36"/>
      <c r="C40" s="36"/>
      <c r="D40" s="37"/>
    </row>
    <row r="41" spans="1:4" x14ac:dyDescent="0.25">
      <c r="A41" s="38"/>
      <c r="B41" s="36"/>
      <c r="C41" s="36"/>
      <c r="D41" s="37"/>
    </row>
    <row r="42" spans="1:4" x14ac:dyDescent="0.25">
      <c r="A42" s="38"/>
      <c r="B42" s="36"/>
      <c r="C42" s="36"/>
      <c r="D42" s="37"/>
    </row>
    <row r="43" spans="1:4" x14ac:dyDescent="0.25">
      <c r="A43" s="38"/>
      <c r="B43" s="37"/>
      <c r="C43" s="39"/>
      <c r="D43" s="39"/>
    </row>
    <row r="44" spans="1:4" x14ac:dyDescent="0.25">
      <c r="A44" s="38"/>
      <c r="B44" s="37"/>
      <c r="C44" s="38"/>
      <c r="D44" s="38"/>
    </row>
    <row r="45" spans="1:4" x14ac:dyDescent="0.25">
      <c r="A45" s="38"/>
      <c r="B45" s="36"/>
      <c r="C45" s="36"/>
      <c r="D45" s="39"/>
    </row>
    <row r="46" spans="1:4" x14ac:dyDescent="0.25">
      <c r="A46" s="13"/>
      <c r="B46" s="3"/>
      <c r="C46" s="12"/>
      <c r="D46" s="12"/>
    </row>
  </sheetData>
  <mergeCells count="2">
    <mergeCell ref="B1:D1"/>
    <mergeCell ref="B3:D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26"/>
  <sheetViews>
    <sheetView workbookViewId="0">
      <selection activeCell="D8" sqref="D8"/>
    </sheetView>
  </sheetViews>
  <sheetFormatPr defaultRowHeight="15" x14ac:dyDescent="0.25"/>
  <cols>
    <col min="1" max="1" width="4" customWidth="1"/>
    <col min="2" max="2" width="48.28515625" customWidth="1"/>
    <col min="4" max="4" width="13.140625" customWidth="1"/>
  </cols>
  <sheetData>
    <row r="1" spans="1:8" ht="15.95" customHeight="1" x14ac:dyDescent="0.35">
      <c r="A1" s="1"/>
      <c r="B1" s="60" t="s">
        <v>49</v>
      </c>
      <c r="C1" s="60"/>
      <c r="D1" s="60"/>
      <c r="E1" s="6"/>
      <c r="F1" s="6"/>
      <c r="G1" s="6"/>
      <c r="H1" s="6"/>
    </row>
    <row r="2" spans="1:8" ht="15.95" customHeight="1" x14ac:dyDescent="0.25">
      <c r="A2" s="1"/>
      <c r="B2" s="61" t="s">
        <v>31</v>
      </c>
      <c r="C2" s="61"/>
      <c r="D2" s="61"/>
      <c r="E2" s="1"/>
      <c r="F2" s="1"/>
      <c r="G2" s="1"/>
      <c r="H2" s="1"/>
    </row>
    <row r="3" spans="1:8" ht="15.95" customHeight="1" x14ac:dyDescent="0.25">
      <c r="A3" s="1"/>
      <c r="B3" s="60" t="s">
        <v>37</v>
      </c>
      <c r="C3" s="60"/>
      <c r="D3" s="60"/>
      <c r="E3" s="1"/>
      <c r="F3" s="1"/>
      <c r="G3" s="1"/>
      <c r="H3" s="1"/>
    </row>
    <row r="4" spans="1:8" x14ac:dyDescent="0.25">
      <c r="A4" s="7"/>
      <c r="B4" s="8" t="s">
        <v>0</v>
      </c>
      <c r="C4" s="7" t="s">
        <v>1</v>
      </c>
      <c r="D4" s="7" t="s">
        <v>26</v>
      </c>
      <c r="E4" s="1"/>
      <c r="F4" s="1"/>
      <c r="G4" s="1"/>
      <c r="H4" s="1"/>
    </row>
    <row r="5" spans="1:8" ht="15.75" x14ac:dyDescent="0.25">
      <c r="A5" s="9"/>
      <c r="B5" s="32" t="s">
        <v>7</v>
      </c>
      <c r="C5" s="9"/>
      <c r="D5" s="9"/>
      <c r="E5" s="1"/>
      <c r="F5" s="1"/>
      <c r="G5" s="1"/>
      <c r="H5" s="1"/>
    </row>
    <row r="6" spans="1:8" x14ac:dyDescent="0.25">
      <c r="A6" s="11">
        <v>1</v>
      </c>
      <c r="B6" s="36" t="s">
        <v>54</v>
      </c>
      <c r="C6" s="48">
        <v>7063.5</v>
      </c>
      <c r="D6" s="3"/>
    </row>
    <row r="7" spans="1:8" x14ac:dyDescent="0.25">
      <c r="A7" s="13">
        <v>2</v>
      </c>
      <c r="B7" s="13" t="s">
        <v>55</v>
      </c>
      <c r="C7" s="15">
        <v>7200</v>
      </c>
      <c r="D7" s="12"/>
    </row>
    <row r="8" spans="1:8" x14ac:dyDescent="0.25">
      <c r="A8" s="13"/>
      <c r="B8" s="37" t="s">
        <v>56</v>
      </c>
      <c r="C8" s="53">
        <f>SUM(C6:C7)</f>
        <v>14263.5</v>
      </c>
      <c r="D8" s="54">
        <f>C8</f>
        <v>14263.5</v>
      </c>
    </row>
    <row r="9" spans="1:8" x14ac:dyDescent="0.25">
      <c r="A9" s="29"/>
      <c r="B9" s="52"/>
      <c r="C9" s="38"/>
      <c r="D9" s="12"/>
    </row>
    <row r="10" spans="1:8" x14ac:dyDescent="0.25">
      <c r="A10" s="14"/>
      <c r="B10" s="18"/>
      <c r="C10" s="50"/>
      <c r="D10" s="51"/>
    </row>
    <row r="11" spans="1:8" x14ac:dyDescent="0.25">
      <c r="A11" s="13"/>
      <c r="B11" s="11"/>
      <c r="C11" s="13"/>
      <c r="D11" s="13"/>
    </row>
    <row r="12" spans="1:8" x14ac:dyDescent="0.25">
      <c r="A12" s="13"/>
      <c r="B12" s="13"/>
      <c r="C12" s="13"/>
      <c r="D12" s="13"/>
    </row>
    <row r="13" spans="1:8" x14ac:dyDescent="0.25">
      <c r="A13" s="13"/>
      <c r="B13" s="12"/>
      <c r="C13" s="12"/>
      <c r="D13" s="12"/>
    </row>
    <row r="14" spans="1:8" x14ac:dyDescent="0.25">
      <c r="A14" s="13"/>
      <c r="B14" s="12"/>
      <c r="C14" s="13"/>
      <c r="D14" s="13"/>
    </row>
    <row r="15" spans="1:8" x14ac:dyDescent="0.25">
      <c r="A15" s="13"/>
      <c r="B15" s="11"/>
      <c r="C15" s="13"/>
      <c r="D15" s="13"/>
    </row>
    <row r="16" spans="1:8" x14ac:dyDescent="0.25">
      <c r="A16" s="13"/>
      <c r="B16" s="11"/>
      <c r="C16" s="13"/>
      <c r="D16" s="13"/>
    </row>
    <row r="17" spans="1:4" x14ac:dyDescent="0.25">
      <c r="A17" s="13"/>
      <c r="B17" s="12"/>
      <c r="C17" s="12"/>
      <c r="D17" s="12"/>
    </row>
    <row r="18" spans="1:4" x14ac:dyDescent="0.25">
      <c r="A18" s="13"/>
      <c r="B18" s="12"/>
      <c r="C18" s="13"/>
      <c r="D18" s="13"/>
    </row>
    <row r="19" spans="1:4" x14ac:dyDescent="0.25">
      <c r="A19" s="13"/>
      <c r="B19" s="11"/>
      <c r="C19" s="13"/>
      <c r="D19" s="13"/>
    </row>
    <row r="20" spans="1:4" x14ac:dyDescent="0.25">
      <c r="A20" s="13"/>
      <c r="B20" s="11"/>
      <c r="C20" s="13"/>
      <c r="D20" s="12"/>
    </row>
    <row r="21" spans="1:4" x14ac:dyDescent="0.25">
      <c r="A21" s="13"/>
      <c r="B21" s="12"/>
      <c r="C21" s="12"/>
      <c r="D21" s="12"/>
    </row>
    <row r="22" spans="1:4" x14ac:dyDescent="0.25">
      <c r="A22" s="13"/>
      <c r="B22" s="13"/>
      <c r="C22" s="13"/>
      <c r="D22" s="13"/>
    </row>
    <row r="23" spans="1:4" x14ac:dyDescent="0.25">
      <c r="A23" s="13"/>
      <c r="B23" s="12"/>
      <c r="C23" s="12"/>
      <c r="D23" s="12"/>
    </row>
    <row r="24" spans="1:4" x14ac:dyDescent="0.25">
      <c r="A24" s="13"/>
      <c r="B24" s="12"/>
      <c r="C24" s="13"/>
      <c r="D24" s="13"/>
    </row>
    <row r="25" spans="1:4" x14ac:dyDescent="0.25">
      <c r="A25" s="13"/>
      <c r="B25" s="13"/>
      <c r="C25" s="13"/>
      <c r="D25" s="13"/>
    </row>
    <row r="26" spans="1:4" x14ac:dyDescent="0.25">
      <c r="A26" s="13"/>
      <c r="B26" s="12"/>
      <c r="C26" s="12"/>
      <c r="D26" s="12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2"/>
  <sheetViews>
    <sheetView workbookViewId="0">
      <selection activeCell="D12" sqref="D12"/>
    </sheetView>
  </sheetViews>
  <sheetFormatPr defaultRowHeight="15" x14ac:dyDescent="0.25"/>
  <cols>
    <col min="1" max="1" width="5.140625" customWidth="1"/>
    <col min="2" max="2" width="45.28515625" customWidth="1"/>
  </cols>
  <sheetData>
    <row r="1" spans="1:4" ht="15.95" customHeight="1" x14ac:dyDescent="0.35">
      <c r="A1" s="1"/>
      <c r="B1" s="62" t="s">
        <v>49</v>
      </c>
      <c r="C1" s="62"/>
      <c r="D1" s="62"/>
    </row>
    <row r="2" spans="1:4" ht="15.75" x14ac:dyDescent="0.25">
      <c r="A2" s="1"/>
      <c r="B2" s="61" t="s">
        <v>31</v>
      </c>
      <c r="C2" s="61"/>
      <c r="D2" s="61"/>
    </row>
    <row r="3" spans="1:4" ht="15.75" x14ac:dyDescent="0.25">
      <c r="A3" s="1"/>
      <c r="B3" s="60" t="s">
        <v>34</v>
      </c>
      <c r="C3" s="60"/>
      <c r="D3" s="60"/>
    </row>
    <row r="4" spans="1:4" ht="26.25" x14ac:dyDescent="0.25">
      <c r="A4" s="7"/>
      <c r="B4" s="8" t="s">
        <v>0</v>
      </c>
      <c r="C4" s="7" t="s">
        <v>1</v>
      </c>
      <c r="D4" s="7" t="s">
        <v>26</v>
      </c>
    </row>
    <row r="5" spans="1:4" ht="15.75" x14ac:dyDescent="0.25">
      <c r="A5" s="9"/>
      <c r="B5" s="32" t="s">
        <v>3</v>
      </c>
      <c r="C5" s="9"/>
      <c r="D5" s="9"/>
    </row>
    <row r="6" spans="1:4" x14ac:dyDescent="0.25">
      <c r="A6" s="11">
        <v>1</v>
      </c>
      <c r="B6" s="36" t="s">
        <v>53</v>
      </c>
      <c r="C6" s="48">
        <v>6991.3</v>
      </c>
      <c r="D6" s="3">
        <f>C6</f>
        <v>6991.3</v>
      </c>
    </row>
    <row r="7" spans="1:4" x14ac:dyDescent="0.25">
      <c r="A7" s="11"/>
      <c r="B7" s="37" t="s">
        <v>7</v>
      </c>
      <c r="C7" s="48"/>
      <c r="D7" s="3"/>
    </row>
    <row r="8" spans="1:4" x14ac:dyDescent="0.25">
      <c r="A8" s="13">
        <v>1</v>
      </c>
      <c r="B8" s="38" t="s">
        <v>57</v>
      </c>
      <c r="C8" s="55">
        <v>4312.2</v>
      </c>
      <c r="D8" s="12"/>
    </row>
    <row r="9" spans="1:4" x14ac:dyDescent="0.25">
      <c r="A9" s="13">
        <v>2</v>
      </c>
      <c r="B9" s="36" t="s">
        <v>58</v>
      </c>
      <c r="C9" s="55">
        <v>5066.3</v>
      </c>
      <c r="D9" s="16"/>
    </row>
    <row r="10" spans="1:4" x14ac:dyDescent="0.25">
      <c r="A10" s="29"/>
      <c r="B10" s="57" t="s">
        <v>56</v>
      </c>
      <c r="C10" s="39">
        <f>SUM(C8:C9)</f>
        <v>9378.5</v>
      </c>
      <c r="D10" s="12">
        <f>C10+D6</f>
        <v>16369.8</v>
      </c>
    </row>
    <row r="11" spans="1:4" x14ac:dyDescent="0.25">
      <c r="A11" s="14"/>
      <c r="B11" s="58" t="s">
        <v>12</v>
      </c>
      <c r="C11" s="56"/>
      <c r="D11" s="17"/>
    </row>
    <row r="12" spans="1:4" ht="30" x14ac:dyDescent="0.25">
      <c r="A12" s="13">
        <v>1</v>
      </c>
      <c r="B12" s="36" t="s">
        <v>65</v>
      </c>
      <c r="C12" s="38">
        <f>2585+2680+2585</f>
        <v>7850</v>
      </c>
      <c r="D12" s="12">
        <f>C12+D10</f>
        <v>24219.8</v>
      </c>
    </row>
    <row r="13" spans="1:4" x14ac:dyDescent="0.25">
      <c r="A13" s="13"/>
      <c r="B13" s="38"/>
      <c r="C13" s="38"/>
      <c r="D13" s="13"/>
    </row>
    <row r="14" spans="1:4" x14ac:dyDescent="0.25">
      <c r="A14" s="13"/>
      <c r="B14" s="38"/>
      <c r="C14" s="38"/>
      <c r="D14" s="13"/>
    </row>
    <row r="15" spans="1:4" x14ac:dyDescent="0.25">
      <c r="A15" s="13"/>
      <c r="B15" s="39"/>
      <c r="C15" s="39"/>
      <c r="D15" s="12"/>
    </row>
    <row r="16" spans="1:4" x14ac:dyDescent="0.25">
      <c r="A16" s="13"/>
      <c r="B16" s="39"/>
      <c r="C16" s="38"/>
      <c r="D16" s="13"/>
    </row>
    <row r="17" spans="1:4" x14ac:dyDescent="0.25">
      <c r="A17" s="13"/>
      <c r="B17" s="47"/>
      <c r="C17" s="38"/>
      <c r="D17" s="13"/>
    </row>
    <row r="18" spans="1:4" x14ac:dyDescent="0.25">
      <c r="A18" s="13"/>
      <c r="B18" s="38"/>
      <c r="C18" s="38"/>
      <c r="D18" s="13"/>
    </row>
    <row r="19" spans="1:4" x14ac:dyDescent="0.25">
      <c r="A19" s="13"/>
      <c r="B19" s="39"/>
      <c r="C19" s="39"/>
      <c r="D19" s="12"/>
    </row>
    <row r="20" spans="1:4" x14ac:dyDescent="0.25">
      <c r="A20" s="13"/>
      <c r="B20" s="39"/>
      <c r="C20" s="38"/>
      <c r="D20" s="13"/>
    </row>
    <row r="21" spans="1:4" x14ac:dyDescent="0.25">
      <c r="A21" s="13"/>
      <c r="B21" s="36"/>
      <c r="C21" s="38"/>
      <c r="D21" s="13"/>
    </row>
    <row r="22" spans="1:4" x14ac:dyDescent="0.25">
      <c r="A22" s="13"/>
      <c r="B22" s="36"/>
      <c r="C22" s="38"/>
      <c r="D22" s="13"/>
    </row>
    <row r="23" spans="1:4" x14ac:dyDescent="0.25">
      <c r="A23" s="13"/>
      <c r="B23" s="39"/>
      <c r="C23" s="39"/>
      <c r="D23" s="12"/>
    </row>
    <row r="24" spans="1:4" x14ac:dyDescent="0.25">
      <c r="A24" s="13"/>
      <c r="B24" s="39"/>
      <c r="C24" s="38"/>
      <c r="D24" s="13"/>
    </row>
    <row r="25" spans="1:4" x14ac:dyDescent="0.25">
      <c r="A25" s="13"/>
      <c r="B25" s="36"/>
      <c r="C25" s="38"/>
      <c r="D25" s="13"/>
    </row>
    <row r="26" spans="1:4" x14ac:dyDescent="0.25">
      <c r="A26" s="13"/>
      <c r="B26" s="36"/>
      <c r="C26" s="38"/>
      <c r="D26" s="12"/>
    </row>
    <row r="27" spans="1:4" x14ac:dyDescent="0.25">
      <c r="A27" s="13"/>
      <c r="B27" s="39"/>
      <c r="C27" s="39"/>
      <c r="D27" s="12"/>
    </row>
    <row r="28" spans="1:4" x14ac:dyDescent="0.25">
      <c r="A28" s="13"/>
      <c r="B28" s="38"/>
      <c r="C28" s="38"/>
      <c r="D28" s="13"/>
    </row>
    <row r="29" spans="1:4" x14ac:dyDescent="0.25">
      <c r="A29" s="13"/>
      <c r="B29" s="39"/>
      <c r="C29" s="39"/>
      <c r="D29" s="12"/>
    </row>
    <row r="30" spans="1:4" x14ac:dyDescent="0.25">
      <c r="A30" s="13"/>
      <c r="B30" s="12"/>
      <c r="C30" s="13"/>
      <c r="D30" s="13"/>
    </row>
    <row r="31" spans="1:4" x14ac:dyDescent="0.25">
      <c r="A31" s="13"/>
      <c r="B31" s="13"/>
      <c r="C31" s="13"/>
      <c r="D31" s="13"/>
    </row>
    <row r="32" spans="1:4" x14ac:dyDescent="0.25">
      <c r="A32" s="13"/>
      <c r="B32" s="12"/>
      <c r="C32" s="12"/>
      <c r="D32" s="12"/>
    </row>
  </sheetData>
  <mergeCells count="3">
    <mergeCell ref="B1:D1"/>
    <mergeCell ref="B2:D2"/>
    <mergeCell ref="B3:D3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33"/>
  <sheetViews>
    <sheetView tabSelected="1" workbookViewId="0">
      <selection activeCell="D11" sqref="D11"/>
    </sheetView>
  </sheetViews>
  <sheetFormatPr defaultRowHeight="15" x14ac:dyDescent="0.25"/>
  <cols>
    <col min="1" max="1" width="3.7109375" customWidth="1"/>
    <col min="2" max="2" width="49.42578125" customWidth="1"/>
    <col min="3" max="3" width="9.5703125" bestFit="1" customWidth="1"/>
    <col min="4" max="4" width="12.7109375" customWidth="1"/>
  </cols>
  <sheetData>
    <row r="1" spans="1:8" ht="21" x14ac:dyDescent="0.35">
      <c r="A1" s="1"/>
      <c r="B1" s="60" t="s">
        <v>50</v>
      </c>
      <c r="C1" s="60"/>
      <c r="D1" s="60"/>
      <c r="E1" s="6"/>
      <c r="F1" s="6"/>
      <c r="G1" s="6"/>
      <c r="H1" s="6"/>
    </row>
    <row r="2" spans="1:8" ht="15.75" x14ac:dyDescent="0.25">
      <c r="A2" s="1"/>
      <c r="B2" s="61" t="s">
        <v>31</v>
      </c>
      <c r="C2" s="61"/>
      <c r="D2" s="61"/>
      <c r="E2" s="1"/>
      <c r="F2" s="1"/>
      <c r="G2" s="1"/>
      <c r="H2" s="1"/>
    </row>
    <row r="3" spans="1:8" ht="15.75" x14ac:dyDescent="0.25">
      <c r="A3" s="1"/>
      <c r="B3" s="60" t="s">
        <v>38</v>
      </c>
      <c r="C3" s="60"/>
      <c r="D3" s="60"/>
      <c r="E3" s="1"/>
      <c r="F3" s="1"/>
      <c r="G3" s="1"/>
      <c r="H3" s="1"/>
    </row>
    <row r="4" spans="1:8" x14ac:dyDescent="0.25">
      <c r="A4" s="7"/>
      <c r="B4" s="8" t="s">
        <v>0</v>
      </c>
      <c r="C4" s="7" t="s">
        <v>1</v>
      </c>
      <c r="D4" s="8" t="s">
        <v>26</v>
      </c>
      <c r="E4" s="1"/>
      <c r="F4" s="1"/>
      <c r="G4" s="1"/>
      <c r="H4" s="1"/>
    </row>
    <row r="5" spans="1:8" x14ac:dyDescent="0.25">
      <c r="A5" s="36"/>
      <c r="B5" s="37" t="s">
        <v>10</v>
      </c>
      <c r="C5" s="37"/>
      <c r="D5" s="36"/>
      <c r="E5" s="1"/>
      <c r="F5" s="1"/>
      <c r="G5" s="1"/>
      <c r="H5" s="1"/>
    </row>
    <row r="6" spans="1:8" s="1" customFormat="1" x14ac:dyDescent="0.25">
      <c r="A6" s="36">
        <v>1</v>
      </c>
      <c r="B6" s="36" t="s">
        <v>63</v>
      </c>
      <c r="C6" s="48">
        <v>11465.26</v>
      </c>
      <c r="D6" s="37">
        <f>C6</f>
        <v>11465.26</v>
      </c>
    </row>
    <row r="7" spans="1:8" s="5" customFormat="1" x14ac:dyDescent="0.25">
      <c r="A7" s="38"/>
      <c r="B7" s="37" t="s">
        <v>14</v>
      </c>
      <c r="C7" s="38"/>
      <c r="D7" s="39"/>
    </row>
    <row r="8" spans="1:8" ht="30" x14ac:dyDescent="0.25">
      <c r="A8" s="38">
        <v>1</v>
      </c>
      <c r="B8" s="36" t="s">
        <v>67</v>
      </c>
      <c r="C8" s="39">
        <v>5642.3</v>
      </c>
      <c r="D8" s="39">
        <f>C8+D6</f>
        <v>17107.560000000001</v>
      </c>
    </row>
    <row r="9" spans="1:8" x14ac:dyDescent="0.25">
      <c r="A9" s="38"/>
      <c r="B9" s="37" t="s">
        <v>15</v>
      </c>
      <c r="C9" s="38"/>
      <c r="D9" s="38"/>
    </row>
    <row r="10" spans="1:8" s="5" customFormat="1" ht="18.75" customHeight="1" x14ac:dyDescent="0.25">
      <c r="A10" s="38">
        <v>1</v>
      </c>
      <c r="B10" s="36" t="s">
        <v>69</v>
      </c>
      <c r="C10" s="38">
        <v>6582.7</v>
      </c>
      <c r="D10" s="39">
        <f>C10+D8</f>
        <v>23690.260000000002</v>
      </c>
    </row>
    <row r="11" spans="1:8" x14ac:dyDescent="0.25">
      <c r="A11" s="38"/>
      <c r="B11" s="36"/>
      <c r="C11" s="38"/>
      <c r="D11" s="39"/>
    </row>
    <row r="12" spans="1:8" x14ac:dyDescent="0.25">
      <c r="A12" s="38"/>
      <c r="B12" s="36"/>
      <c r="C12" s="38"/>
      <c r="D12" s="39"/>
    </row>
    <row r="13" spans="1:8" x14ac:dyDescent="0.25">
      <c r="A13" s="38"/>
      <c r="B13" s="37"/>
      <c r="C13" s="39"/>
      <c r="D13" s="39"/>
    </row>
    <row r="14" spans="1:8" x14ac:dyDescent="0.25">
      <c r="A14" s="38"/>
      <c r="B14" s="37"/>
      <c r="C14" s="38"/>
      <c r="D14" s="39"/>
    </row>
    <row r="15" spans="1:8" x14ac:dyDescent="0.25">
      <c r="A15" s="38"/>
      <c r="B15" s="37"/>
      <c r="C15" s="39"/>
      <c r="D15" s="39"/>
    </row>
    <row r="16" spans="1:8" x14ac:dyDescent="0.25">
      <c r="A16" s="38"/>
      <c r="B16" s="37"/>
      <c r="C16" s="38"/>
      <c r="D16" s="38"/>
    </row>
    <row r="17" spans="1:4" x14ac:dyDescent="0.25">
      <c r="A17" s="38"/>
      <c r="B17" s="36"/>
      <c r="C17" s="38"/>
      <c r="D17" s="38"/>
    </row>
    <row r="18" spans="1:4" x14ac:dyDescent="0.25">
      <c r="A18" s="38"/>
      <c r="B18" s="37"/>
      <c r="C18" s="39"/>
      <c r="D18" s="39"/>
    </row>
    <row r="19" spans="1:4" x14ac:dyDescent="0.25">
      <c r="A19" s="38"/>
      <c r="B19" s="37"/>
      <c r="C19" s="39"/>
      <c r="D19" s="39"/>
    </row>
    <row r="20" spans="1:4" x14ac:dyDescent="0.25">
      <c r="A20" s="38"/>
      <c r="B20" s="36"/>
      <c r="C20" s="38"/>
      <c r="D20" s="38"/>
    </row>
    <row r="21" spans="1:4" x14ac:dyDescent="0.25">
      <c r="A21" s="38"/>
      <c r="B21" s="36"/>
      <c r="C21" s="38"/>
      <c r="D21" s="38"/>
    </row>
    <row r="22" spans="1:4" x14ac:dyDescent="0.25">
      <c r="A22" s="38"/>
      <c r="B22" s="37"/>
      <c r="C22" s="39"/>
      <c r="D22" s="39"/>
    </row>
    <row r="23" spans="1:4" x14ac:dyDescent="0.25">
      <c r="A23" s="38"/>
      <c r="B23" s="37"/>
      <c r="C23" s="38"/>
      <c r="D23" s="38"/>
    </row>
    <row r="24" spans="1:4" x14ac:dyDescent="0.25">
      <c r="A24" s="38"/>
      <c r="B24" s="36"/>
      <c r="C24" s="38"/>
      <c r="D24" s="38"/>
    </row>
    <row r="25" spans="1:4" x14ac:dyDescent="0.25">
      <c r="A25" s="38"/>
      <c r="B25" s="37"/>
      <c r="C25" s="39"/>
      <c r="D25" s="39"/>
    </row>
    <row r="26" spans="1:4" x14ac:dyDescent="0.25">
      <c r="A26" s="38"/>
      <c r="B26" s="37"/>
      <c r="C26" s="38"/>
      <c r="D26" s="38"/>
    </row>
    <row r="27" spans="1:4" x14ac:dyDescent="0.25">
      <c r="A27" s="38"/>
      <c r="B27" s="36"/>
      <c r="C27" s="38"/>
      <c r="D27" s="38"/>
    </row>
    <row r="28" spans="1:4" x14ac:dyDescent="0.25">
      <c r="A28" s="38"/>
      <c r="B28" s="37"/>
      <c r="C28" s="39"/>
      <c r="D28" s="39"/>
    </row>
    <row r="29" spans="1:4" x14ac:dyDescent="0.25">
      <c r="A29" s="38"/>
      <c r="B29" s="37"/>
      <c r="C29" s="38"/>
      <c r="D29" s="38"/>
    </row>
    <row r="30" spans="1:4" x14ac:dyDescent="0.25">
      <c r="A30" s="38"/>
      <c r="B30" s="36"/>
      <c r="C30" s="38"/>
      <c r="D30" s="39"/>
    </row>
    <row r="31" spans="1:4" x14ac:dyDescent="0.25">
      <c r="A31" s="38"/>
      <c r="B31" s="37"/>
      <c r="C31" s="39"/>
      <c r="D31" s="39"/>
    </row>
    <row r="32" spans="1:4" x14ac:dyDescent="0.25">
      <c r="A32" s="13"/>
      <c r="B32" s="11"/>
      <c r="C32" s="13"/>
      <c r="D32" s="13"/>
    </row>
    <row r="33" spans="1:4" x14ac:dyDescent="0.25">
      <c r="A33" s="13"/>
      <c r="B33" s="3"/>
      <c r="C33" s="12"/>
      <c r="D33" s="12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26"/>
  <sheetViews>
    <sheetView view="pageBreakPreview" zoomScale="65" zoomScaleNormal="65" zoomScaleSheetLayoutView="65" workbookViewId="0">
      <selection activeCell="M23" sqref="M23"/>
    </sheetView>
  </sheetViews>
  <sheetFormatPr defaultRowHeight="15" x14ac:dyDescent="0.25"/>
  <cols>
    <col min="1" max="1" width="28.5703125" style="1" customWidth="1"/>
    <col min="2" max="2" width="15" customWidth="1"/>
    <col min="3" max="3" width="17.140625" customWidth="1"/>
    <col min="4" max="4" width="18.7109375" customWidth="1"/>
    <col min="5" max="5" width="16.140625" customWidth="1"/>
    <col min="6" max="6" width="15.7109375" customWidth="1"/>
    <col min="7" max="7" width="14.42578125" customWidth="1"/>
    <col min="8" max="8" width="15.28515625" customWidth="1"/>
    <col min="9" max="9" width="17.42578125" customWidth="1"/>
    <col min="10" max="10" width="15.140625" customWidth="1"/>
    <col min="11" max="11" width="14.85546875" customWidth="1"/>
    <col min="12" max="13" width="15.28515625" customWidth="1"/>
    <col min="14" max="14" width="19.28515625" customWidth="1"/>
  </cols>
  <sheetData>
    <row r="1" spans="1:14" x14ac:dyDescent="0.25">
      <c r="A1" s="63" t="s">
        <v>48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</row>
    <row r="2" spans="1:14" ht="21" x14ac:dyDescent="0.35">
      <c r="A2" s="6" t="s">
        <v>31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</row>
    <row r="3" spans="1:14" s="10" customFormat="1" ht="20.25" customHeight="1" x14ac:dyDescent="0.25">
      <c r="A3" s="8"/>
      <c r="B3" s="24" t="s">
        <v>2</v>
      </c>
      <c r="C3" s="24" t="s">
        <v>5</v>
      </c>
      <c r="D3" s="24" t="s">
        <v>3</v>
      </c>
      <c r="E3" s="24" t="s">
        <v>7</v>
      </c>
      <c r="F3" s="24" t="s">
        <v>8</v>
      </c>
      <c r="G3" s="24" t="s">
        <v>9</v>
      </c>
      <c r="H3" s="24" t="s">
        <v>10</v>
      </c>
      <c r="I3" s="24" t="s">
        <v>11</v>
      </c>
      <c r="J3" s="24" t="s">
        <v>12</v>
      </c>
      <c r="K3" s="24" t="s">
        <v>13</v>
      </c>
      <c r="L3" s="24" t="s">
        <v>14</v>
      </c>
      <c r="M3" s="24" t="s">
        <v>15</v>
      </c>
      <c r="N3" s="20" t="s">
        <v>16</v>
      </c>
    </row>
    <row r="4" spans="1:14" ht="39.75" customHeight="1" x14ac:dyDescent="0.35">
      <c r="A4" s="25" t="s">
        <v>28</v>
      </c>
      <c r="B4" s="21">
        <f>B5+B6+B7</f>
        <v>9329.34</v>
      </c>
      <c r="C4" s="21">
        <f t="shared" ref="C4:N4" si="0">C5+C6+C7</f>
        <v>9329.34</v>
      </c>
      <c r="D4" s="21">
        <f t="shared" si="0"/>
        <v>9329.34</v>
      </c>
      <c r="E4" s="21">
        <f t="shared" si="0"/>
        <v>9329.34</v>
      </c>
      <c r="F4" s="21">
        <f t="shared" si="0"/>
        <v>9329.34</v>
      </c>
      <c r="G4" s="21">
        <f t="shared" si="0"/>
        <v>9329.34</v>
      </c>
      <c r="H4" s="21">
        <f t="shared" si="0"/>
        <v>10254.030000000001</v>
      </c>
      <c r="I4" s="21">
        <f t="shared" si="0"/>
        <v>10254.030000000001</v>
      </c>
      <c r="J4" s="21">
        <f t="shared" si="0"/>
        <v>10254.030000000001</v>
      </c>
      <c r="K4" s="21">
        <f t="shared" si="0"/>
        <v>10254.030000000001</v>
      </c>
      <c r="L4" s="21">
        <f t="shared" si="0"/>
        <v>10254.030000000001</v>
      </c>
      <c r="M4" s="21">
        <f t="shared" si="0"/>
        <v>10254.030000000001</v>
      </c>
      <c r="N4" s="21">
        <f t="shared" si="0"/>
        <v>117500.22</v>
      </c>
    </row>
    <row r="5" spans="1:14" ht="39" customHeight="1" x14ac:dyDescent="0.35">
      <c r="A5" s="25" t="s">
        <v>17</v>
      </c>
      <c r="B5" s="22">
        <v>4520.5600000000004</v>
      </c>
      <c r="C5" s="22">
        <v>4520.5600000000004</v>
      </c>
      <c r="D5" s="22">
        <v>4520.5600000000004</v>
      </c>
      <c r="E5" s="22">
        <v>4520.5600000000004</v>
      </c>
      <c r="F5" s="22">
        <v>4520.5600000000004</v>
      </c>
      <c r="G5" s="22">
        <v>4520.5600000000004</v>
      </c>
      <c r="H5" s="22">
        <v>4969.97</v>
      </c>
      <c r="I5" s="22">
        <v>4969.97</v>
      </c>
      <c r="J5" s="22">
        <v>4969.97</v>
      </c>
      <c r="K5" s="22">
        <v>4969.97</v>
      </c>
      <c r="L5" s="22">
        <v>4969.97</v>
      </c>
      <c r="M5" s="22">
        <v>4969.97</v>
      </c>
      <c r="N5" s="22">
        <f t="shared" ref="N5:N22" si="1">SUM(B5:M5)</f>
        <v>56943.180000000008</v>
      </c>
    </row>
    <row r="6" spans="1:14" ht="44.25" customHeight="1" x14ac:dyDescent="0.35">
      <c r="A6" s="25" t="s">
        <v>36</v>
      </c>
      <c r="B6" s="22">
        <v>4808.78</v>
      </c>
      <c r="C6" s="22">
        <v>4808.78</v>
      </c>
      <c r="D6" s="22">
        <v>4808.78</v>
      </c>
      <c r="E6" s="22">
        <v>4808.78</v>
      </c>
      <c r="F6" s="22">
        <v>4808.78</v>
      </c>
      <c r="G6" s="22">
        <v>4808.78</v>
      </c>
      <c r="H6" s="22">
        <v>5284.06</v>
      </c>
      <c r="I6" s="22">
        <v>5284.06</v>
      </c>
      <c r="J6" s="22">
        <v>5284.06</v>
      </c>
      <c r="K6" s="22">
        <v>5284.06</v>
      </c>
      <c r="L6" s="22">
        <v>5284.06</v>
      </c>
      <c r="M6" s="22">
        <v>5284.06</v>
      </c>
      <c r="N6" s="22">
        <f>SUM(B6:M6)</f>
        <v>60557.039999999986</v>
      </c>
    </row>
    <row r="7" spans="1:14" ht="44.25" customHeight="1" x14ac:dyDescent="0.35">
      <c r="A7" s="25" t="s">
        <v>41</v>
      </c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>
        <f>SUM(B7:M7)</f>
        <v>0</v>
      </c>
    </row>
    <row r="8" spans="1:14" ht="36" customHeight="1" x14ac:dyDescent="0.35">
      <c r="A8" s="26" t="s">
        <v>18</v>
      </c>
      <c r="B8" s="21">
        <f>B9+B10+B11+B12</f>
        <v>0</v>
      </c>
      <c r="C8" s="21">
        <f t="shared" ref="C8:M8" si="2">C9+C10+C11+C12</f>
        <v>3320</v>
      </c>
      <c r="D8" s="21">
        <f t="shared" si="2"/>
        <v>3316.65</v>
      </c>
      <c r="E8" s="21">
        <f t="shared" si="2"/>
        <v>0</v>
      </c>
      <c r="F8" s="21">
        <f t="shared" si="2"/>
        <v>2253.77</v>
      </c>
      <c r="G8" s="21">
        <f t="shared" si="2"/>
        <v>4198.7700000000004</v>
      </c>
      <c r="H8" s="21">
        <f t="shared" si="2"/>
        <v>3332.77</v>
      </c>
      <c r="I8" s="21">
        <f>I9+I10+I11+I12</f>
        <v>4351.29</v>
      </c>
      <c r="J8" s="21">
        <f t="shared" si="2"/>
        <v>8443.77</v>
      </c>
      <c r="K8" s="21">
        <f t="shared" si="2"/>
        <v>0</v>
      </c>
      <c r="L8" s="21">
        <f t="shared" si="2"/>
        <v>9858.130000000001</v>
      </c>
      <c r="M8" s="21">
        <f t="shared" si="2"/>
        <v>8256.07</v>
      </c>
      <c r="N8" s="21">
        <f t="shared" si="1"/>
        <v>47331.22</v>
      </c>
    </row>
    <row r="9" spans="1:14" ht="40.5" customHeight="1" x14ac:dyDescent="0.35">
      <c r="A9" s="25" t="s">
        <v>19</v>
      </c>
      <c r="B9" s="22"/>
      <c r="C9" s="22"/>
      <c r="D9" s="22"/>
      <c r="E9" s="22"/>
      <c r="F9" s="22">
        <v>1660</v>
      </c>
      <c r="G9" s="22"/>
      <c r="H9" s="22">
        <v>2739</v>
      </c>
      <c r="I9" s="22">
        <v>2760</v>
      </c>
      <c r="J9" s="22"/>
      <c r="K9" s="22"/>
      <c r="L9" s="22">
        <v>1744</v>
      </c>
      <c r="M9" s="22">
        <v>5881</v>
      </c>
      <c r="N9" s="21">
        <f t="shared" si="1"/>
        <v>14784</v>
      </c>
    </row>
    <row r="10" spans="1:14" ht="45.75" customHeight="1" x14ac:dyDescent="0.35">
      <c r="A10" s="25" t="s">
        <v>20</v>
      </c>
      <c r="B10" s="23"/>
      <c r="C10" s="22">
        <v>3320</v>
      </c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1">
        <f t="shared" si="1"/>
        <v>3320</v>
      </c>
    </row>
    <row r="11" spans="1:14" ht="45.75" customHeight="1" x14ac:dyDescent="0.35">
      <c r="A11" s="30" t="s">
        <v>32</v>
      </c>
      <c r="B11" s="23"/>
      <c r="C11" s="22"/>
      <c r="D11" s="22">
        <v>2521</v>
      </c>
      <c r="E11" s="22"/>
      <c r="F11" s="22"/>
      <c r="G11" s="22">
        <v>3605</v>
      </c>
      <c r="H11" s="22"/>
      <c r="I11" s="22"/>
      <c r="J11" s="22">
        <v>7850</v>
      </c>
      <c r="K11" s="22"/>
      <c r="L11" s="22">
        <v>3364</v>
      </c>
      <c r="M11" s="22"/>
      <c r="N11" s="21">
        <f t="shared" si="1"/>
        <v>17340</v>
      </c>
    </row>
    <row r="12" spans="1:14" ht="21.75" customHeight="1" x14ac:dyDescent="0.35">
      <c r="A12" s="25" t="s">
        <v>21</v>
      </c>
      <c r="B12" s="22"/>
      <c r="C12" s="22"/>
      <c r="D12" s="22">
        <v>795.65</v>
      </c>
      <c r="E12" s="22"/>
      <c r="F12" s="22">
        <v>593.77</v>
      </c>
      <c r="G12" s="22">
        <v>593.77</v>
      </c>
      <c r="H12" s="22">
        <v>593.77</v>
      </c>
      <c r="I12" s="22">
        <v>1591.29</v>
      </c>
      <c r="J12" s="22">
        <v>593.77</v>
      </c>
      <c r="K12" s="22"/>
      <c r="L12" s="22">
        <v>4750.13</v>
      </c>
      <c r="M12" s="22">
        <v>2375.0700000000002</v>
      </c>
      <c r="N12" s="22">
        <f t="shared" si="1"/>
        <v>11887.220000000001</v>
      </c>
    </row>
    <row r="13" spans="1:14" ht="23.25" customHeight="1" x14ac:dyDescent="0.35">
      <c r="A13" s="26" t="s">
        <v>22</v>
      </c>
      <c r="B13" s="21">
        <f>B14+B15+B16</f>
        <v>0</v>
      </c>
      <c r="C13" s="21">
        <f t="shared" ref="C13:M13" si="3">C14+C15+C16</f>
        <v>0</v>
      </c>
      <c r="D13" s="21">
        <f t="shared" si="3"/>
        <v>6991.3</v>
      </c>
      <c r="E13" s="21">
        <f t="shared" si="3"/>
        <v>23642</v>
      </c>
      <c r="F13" s="21">
        <f t="shared" si="3"/>
        <v>0</v>
      </c>
      <c r="G13" s="21">
        <f t="shared" si="3"/>
        <v>0</v>
      </c>
      <c r="H13" s="21">
        <f t="shared" si="3"/>
        <v>11465.26</v>
      </c>
      <c r="I13" s="21">
        <f t="shared" si="3"/>
        <v>0</v>
      </c>
      <c r="J13" s="21">
        <f t="shared" si="3"/>
        <v>0</v>
      </c>
      <c r="K13" s="21">
        <f t="shared" si="3"/>
        <v>0</v>
      </c>
      <c r="L13" s="21">
        <f t="shared" si="3"/>
        <v>5642.3</v>
      </c>
      <c r="M13" s="21">
        <f t="shared" si="3"/>
        <v>6582.7</v>
      </c>
      <c r="N13" s="21">
        <f t="shared" si="1"/>
        <v>54323.56</v>
      </c>
    </row>
    <row r="14" spans="1:14" ht="42" customHeight="1" x14ac:dyDescent="0.35">
      <c r="A14" s="25" t="s">
        <v>23</v>
      </c>
      <c r="B14" s="22"/>
      <c r="C14" s="22"/>
      <c r="D14" s="22"/>
      <c r="E14" s="22"/>
      <c r="F14" s="22"/>
      <c r="G14" s="22"/>
      <c r="H14" s="22">
        <v>11465.26</v>
      </c>
      <c r="I14" s="22"/>
      <c r="J14" s="22"/>
      <c r="K14" s="22"/>
      <c r="L14" s="22">
        <v>5642.3</v>
      </c>
      <c r="M14" s="22">
        <v>6582.7</v>
      </c>
      <c r="N14" s="22">
        <f t="shared" si="1"/>
        <v>23690.260000000002</v>
      </c>
    </row>
    <row r="15" spans="1:14" ht="40.5" customHeight="1" x14ac:dyDescent="0.35">
      <c r="A15" s="25" t="s">
        <v>24</v>
      </c>
      <c r="B15" s="22"/>
      <c r="C15" s="22"/>
      <c r="D15" s="22"/>
      <c r="E15" s="22">
        <v>14263.5</v>
      </c>
      <c r="F15" s="22"/>
      <c r="G15" s="22"/>
      <c r="H15" s="22"/>
      <c r="I15" s="22"/>
      <c r="J15" s="22"/>
      <c r="K15" s="22"/>
      <c r="L15" s="22"/>
      <c r="M15" s="22"/>
      <c r="N15" s="22">
        <f t="shared" si="1"/>
        <v>14263.5</v>
      </c>
    </row>
    <row r="16" spans="1:14" ht="40.5" customHeight="1" x14ac:dyDescent="0.35">
      <c r="A16" s="30" t="s">
        <v>33</v>
      </c>
      <c r="B16" s="22"/>
      <c r="C16" s="22"/>
      <c r="D16" s="22">
        <v>6991.3</v>
      </c>
      <c r="E16" s="22">
        <f>4312.2+5066.3</f>
        <v>9378.5</v>
      </c>
      <c r="F16" s="22"/>
      <c r="G16" s="22"/>
      <c r="H16" s="22"/>
      <c r="I16" s="22"/>
      <c r="J16" s="22"/>
      <c r="K16" s="22"/>
      <c r="L16" s="22"/>
      <c r="M16" s="22"/>
      <c r="N16" s="22">
        <f t="shared" si="1"/>
        <v>16369.8</v>
      </c>
    </row>
    <row r="17" spans="1:14" ht="40.5" customHeight="1" x14ac:dyDescent="0.35">
      <c r="A17" s="35" t="s">
        <v>40</v>
      </c>
      <c r="B17" s="22"/>
      <c r="C17" s="22"/>
      <c r="D17" s="22"/>
      <c r="E17" s="22"/>
      <c r="F17" s="22"/>
      <c r="G17" s="22"/>
      <c r="H17" s="22">
        <v>622.5</v>
      </c>
      <c r="I17" s="22"/>
      <c r="J17" s="22"/>
      <c r="K17" s="22"/>
      <c r="L17" s="22"/>
      <c r="M17" s="22"/>
      <c r="N17" s="22">
        <f t="shared" si="1"/>
        <v>622.5</v>
      </c>
    </row>
    <row r="18" spans="1:14" ht="40.5" customHeight="1" x14ac:dyDescent="0.35">
      <c r="A18" s="26" t="s">
        <v>42</v>
      </c>
      <c r="B18" s="21">
        <f>B19+B20+B21</f>
        <v>0</v>
      </c>
      <c r="C18" s="21">
        <f t="shared" ref="C18:M18" si="4">C19+C20+C21</f>
        <v>0</v>
      </c>
      <c r="D18" s="21">
        <f t="shared" si="4"/>
        <v>0</v>
      </c>
      <c r="E18" s="21">
        <f t="shared" si="4"/>
        <v>0</v>
      </c>
      <c r="F18" s="21">
        <f t="shared" si="4"/>
        <v>0</v>
      </c>
      <c r="G18" s="21">
        <f t="shared" si="4"/>
        <v>0</v>
      </c>
      <c r="H18" s="21">
        <f t="shared" si="4"/>
        <v>0</v>
      </c>
      <c r="I18" s="21">
        <f t="shared" si="4"/>
        <v>0</v>
      </c>
      <c r="J18" s="21">
        <f t="shared" si="4"/>
        <v>0</v>
      </c>
      <c r="K18" s="21">
        <f t="shared" si="4"/>
        <v>0</v>
      </c>
      <c r="L18" s="21">
        <f t="shared" si="4"/>
        <v>0</v>
      </c>
      <c r="M18" s="21">
        <f t="shared" si="4"/>
        <v>0</v>
      </c>
      <c r="N18" s="21">
        <f t="shared" ref="N18:N21" si="5">SUM(B18:M18)</f>
        <v>0</v>
      </c>
    </row>
    <row r="19" spans="1:14" ht="40.5" customHeight="1" x14ac:dyDescent="0.35">
      <c r="A19" s="25" t="s">
        <v>43</v>
      </c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>
        <f t="shared" si="5"/>
        <v>0</v>
      </c>
    </row>
    <row r="20" spans="1:14" ht="40.5" customHeight="1" x14ac:dyDescent="0.35">
      <c r="A20" s="25" t="s">
        <v>44</v>
      </c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>
        <f t="shared" si="5"/>
        <v>0</v>
      </c>
    </row>
    <row r="21" spans="1:14" ht="40.5" customHeight="1" x14ac:dyDescent="0.35">
      <c r="A21" s="30" t="s">
        <v>45</v>
      </c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>
        <f t="shared" si="5"/>
        <v>0</v>
      </c>
    </row>
    <row r="22" spans="1:14" ht="39.75" customHeight="1" x14ac:dyDescent="0.35">
      <c r="A22" s="26" t="s">
        <v>46</v>
      </c>
      <c r="B22" s="21">
        <v>6819.82</v>
      </c>
      <c r="C22" s="21">
        <v>6819.82</v>
      </c>
      <c r="D22" s="21">
        <v>6819.82</v>
      </c>
      <c r="E22" s="21">
        <v>6819.82</v>
      </c>
      <c r="F22" s="21">
        <v>6819.82</v>
      </c>
      <c r="G22" s="21">
        <v>6819.82</v>
      </c>
      <c r="H22" s="21">
        <v>7515.72</v>
      </c>
      <c r="I22" s="21">
        <v>7515.72</v>
      </c>
      <c r="J22" s="21">
        <v>7515.72</v>
      </c>
      <c r="K22" s="21">
        <v>7515.72</v>
      </c>
      <c r="L22" s="21">
        <v>7515.72</v>
      </c>
      <c r="M22" s="21">
        <v>7515.72</v>
      </c>
      <c r="N22" s="21">
        <f t="shared" si="1"/>
        <v>86013.24</v>
      </c>
    </row>
    <row r="23" spans="1:14" ht="22.5" customHeight="1" x14ac:dyDescent="0.35">
      <c r="A23" s="26" t="s">
        <v>25</v>
      </c>
      <c r="B23" s="31">
        <f>B4+B8+B13+B17+B22+B18</f>
        <v>16149.16</v>
      </c>
      <c r="C23" s="31">
        <f t="shared" ref="C23:N23" si="6">C4+C8+C13+C17+C22+C18</f>
        <v>19469.16</v>
      </c>
      <c r="D23" s="31">
        <f t="shared" si="6"/>
        <v>26457.11</v>
      </c>
      <c r="E23" s="31">
        <f t="shared" si="6"/>
        <v>39791.159999999996</v>
      </c>
      <c r="F23" s="31">
        <f t="shared" si="6"/>
        <v>18402.93</v>
      </c>
      <c r="G23" s="31">
        <f t="shared" si="6"/>
        <v>20347.93</v>
      </c>
      <c r="H23" s="31">
        <f t="shared" si="6"/>
        <v>33190.28</v>
      </c>
      <c r="I23" s="31">
        <f t="shared" si="6"/>
        <v>22121.040000000001</v>
      </c>
      <c r="J23" s="31">
        <f t="shared" si="6"/>
        <v>26213.520000000004</v>
      </c>
      <c r="K23" s="31">
        <f t="shared" si="6"/>
        <v>17769.75</v>
      </c>
      <c r="L23" s="31">
        <f t="shared" si="6"/>
        <v>33270.18</v>
      </c>
      <c r="M23" s="31">
        <f t="shared" si="6"/>
        <v>32608.52</v>
      </c>
      <c r="N23" s="31">
        <f t="shared" si="6"/>
        <v>305790.74</v>
      </c>
    </row>
    <row r="24" spans="1:14" ht="15.75" x14ac:dyDescent="0.25">
      <c r="A24" s="64" t="s">
        <v>47</v>
      </c>
      <c r="B24" s="64"/>
      <c r="C24" s="64"/>
      <c r="D24" s="27"/>
      <c r="E24" s="27"/>
      <c r="F24" s="27"/>
      <c r="G24" s="27"/>
      <c r="H24" s="27"/>
      <c r="I24" s="27"/>
      <c r="J24" s="27"/>
      <c r="K24" s="27"/>
      <c r="L24" s="65" t="s">
        <v>29</v>
      </c>
      <c r="M24" s="65"/>
      <c r="N24" s="65"/>
    </row>
    <row r="25" spans="1:14" ht="15.75" x14ac:dyDescent="0.25">
      <c r="A25" s="28"/>
      <c r="B25" s="27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</row>
    <row r="26" spans="1:14" ht="15.75" x14ac:dyDescent="0.25">
      <c r="A26" s="64" t="s">
        <v>27</v>
      </c>
      <c r="B26" s="64"/>
      <c r="C26" s="64"/>
      <c r="D26" s="27"/>
      <c r="E26" s="27"/>
      <c r="F26" s="27"/>
      <c r="G26" s="27"/>
      <c r="H26" s="27"/>
      <c r="I26" s="27"/>
      <c r="J26" s="27"/>
      <c r="K26" s="27"/>
      <c r="L26" s="65" t="s">
        <v>35</v>
      </c>
      <c r="M26" s="65"/>
      <c r="N26" s="65"/>
    </row>
  </sheetData>
  <mergeCells count="5">
    <mergeCell ref="A1:N1"/>
    <mergeCell ref="A24:C24"/>
    <mergeCell ref="A26:C26"/>
    <mergeCell ref="L24:N24"/>
    <mergeCell ref="L26:N26"/>
  </mergeCells>
  <pageMargins left="0.70866141732283472" right="0.70866141732283472" top="0.74803149606299213" bottom="0.74803149606299213" header="0.31496062992125984" footer="0.31496062992125984"/>
  <pageSetup paperSize="9" scale="54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34"/>
  <sheetViews>
    <sheetView workbookViewId="0">
      <selection activeCell="D7" sqref="D7"/>
    </sheetView>
  </sheetViews>
  <sheetFormatPr defaultRowHeight="15" x14ac:dyDescent="0.25"/>
  <cols>
    <col min="1" max="1" width="4.42578125" customWidth="1"/>
    <col min="2" max="2" width="51.85546875" customWidth="1"/>
    <col min="3" max="3" width="10.42578125" customWidth="1"/>
  </cols>
  <sheetData>
    <row r="1" spans="1:4" ht="21" x14ac:dyDescent="0.35">
      <c r="A1" s="1"/>
      <c r="B1" s="62" t="s">
        <v>50</v>
      </c>
      <c r="C1" s="62"/>
      <c r="D1" s="62"/>
    </row>
    <row r="2" spans="1:4" ht="15.75" x14ac:dyDescent="0.25">
      <c r="A2" s="1"/>
      <c r="B2" s="61" t="s">
        <v>31</v>
      </c>
      <c r="C2" s="61"/>
      <c r="D2" s="61"/>
    </row>
    <row r="3" spans="1:4" ht="15.75" x14ac:dyDescent="0.25">
      <c r="A3" s="1"/>
      <c r="B3" s="60" t="s">
        <v>39</v>
      </c>
      <c r="C3" s="60"/>
      <c r="D3" s="60"/>
    </row>
    <row r="4" spans="1:4" ht="26.25" x14ac:dyDescent="0.25">
      <c r="A4" s="7"/>
      <c r="B4" s="8" t="s">
        <v>0</v>
      </c>
      <c r="C4" s="7" t="s">
        <v>1</v>
      </c>
      <c r="D4" s="8" t="s">
        <v>26</v>
      </c>
    </row>
    <row r="5" spans="1:4" x14ac:dyDescent="0.25">
      <c r="A5" s="36"/>
      <c r="B5" s="37" t="s">
        <v>10</v>
      </c>
      <c r="C5" s="37"/>
      <c r="D5" s="36"/>
    </row>
    <row r="6" spans="1:4" x14ac:dyDescent="0.25">
      <c r="A6" s="36">
        <v>1</v>
      </c>
      <c r="B6" s="36" t="s">
        <v>62</v>
      </c>
      <c r="C6" s="36">
        <v>622.5</v>
      </c>
      <c r="D6" s="37">
        <f>C6</f>
        <v>622.5</v>
      </c>
    </row>
    <row r="7" spans="1:4" x14ac:dyDescent="0.25">
      <c r="A7" s="36"/>
      <c r="B7" s="37"/>
      <c r="C7" s="37"/>
      <c r="D7" s="39"/>
    </row>
    <row r="8" spans="1:4" x14ac:dyDescent="0.25">
      <c r="A8" s="38"/>
      <c r="B8" s="36"/>
      <c r="C8" s="38"/>
      <c r="D8" s="39"/>
    </row>
    <row r="9" spans="1:4" x14ac:dyDescent="0.25">
      <c r="A9" s="38"/>
      <c r="B9" s="36"/>
      <c r="C9" s="38"/>
      <c r="D9" s="39"/>
    </row>
    <row r="10" spans="1:4" x14ac:dyDescent="0.25">
      <c r="A10" s="38"/>
      <c r="B10" s="37"/>
      <c r="C10" s="38"/>
      <c r="D10" s="39"/>
    </row>
    <row r="11" spans="1:4" x14ac:dyDescent="0.25">
      <c r="A11" s="38"/>
      <c r="B11" s="36"/>
      <c r="C11" s="39"/>
      <c r="D11" s="39"/>
    </row>
    <row r="12" spans="1:4" x14ac:dyDescent="0.25">
      <c r="A12" s="39"/>
      <c r="B12" s="37"/>
      <c r="C12" s="39"/>
      <c r="D12" s="39"/>
    </row>
    <row r="13" spans="1:4" x14ac:dyDescent="0.25">
      <c r="A13" s="39"/>
      <c r="B13" s="36"/>
      <c r="C13" s="39"/>
      <c r="D13" s="39"/>
    </row>
    <row r="14" spans="1:4" x14ac:dyDescent="0.25">
      <c r="A14" s="38"/>
      <c r="B14" s="37"/>
      <c r="C14" s="38"/>
      <c r="D14" s="38"/>
    </row>
    <row r="15" spans="1:4" x14ac:dyDescent="0.25">
      <c r="A15" s="38"/>
      <c r="B15" s="36"/>
      <c r="C15" s="39"/>
      <c r="D15" s="39"/>
    </row>
    <row r="16" spans="1:4" x14ac:dyDescent="0.25">
      <c r="A16" s="38"/>
      <c r="B16" s="37"/>
      <c r="C16" s="38"/>
      <c r="D16" s="38"/>
    </row>
    <row r="17" spans="1:4" x14ac:dyDescent="0.25">
      <c r="A17" s="38"/>
      <c r="B17" s="36"/>
      <c r="C17" s="38"/>
      <c r="D17" s="38"/>
    </row>
    <row r="18" spans="1:4" x14ac:dyDescent="0.25">
      <c r="A18" s="38"/>
      <c r="B18" s="36"/>
      <c r="C18" s="38"/>
      <c r="D18" s="39"/>
    </row>
    <row r="19" spans="1:4" x14ac:dyDescent="0.25">
      <c r="A19" s="38"/>
      <c r="B19" s="37"/>
      <c r="C19" s="39"/>
      <c r="D19" s="39"/>
    </row>
    <row r="20" spans="1:4" x14ac:dyDescent="0.25">
      <c r="A20" s="38"/>
      <c r="B20" s="37"/>
      <c r="C20" s="38"/>
      <c r="D20" s="38"/>
    </row>
    <row r="21" spans="1:4" x14ac:dyDescent="0.25">
      <c r="A21" s="38"/>
      <c r="B21" s="36"/>
      <c r="C21" s="38"/>
      <c r="D21" s="39"/>
    </row>
    <row r="22" spans="1:4" x14ac:dyDescent="0.25">
      <c r="A22" s="38"/>
      <c r="B22" s="36"/>
      <c r="C22" s="38"/>
      <c r="D22" s="39"/>
    </row>
    <row r="23" spans="1:4" x14ac:dyDescent="0.25">
      <c r="A23" s="38"/>
      <c r="B23" s="37"/>
      <c r="C23" s="39"/>
      <c r="D23" s="39"/>
    </row>
    <row r="24" spans="1:4" x14ac:dyDescent="0.25">
      <c r="A24" s="38"/>
      <c r="B24" s="36"/>
      <c r="C24" s="38"/>
      <c r="D24" s="38"/>
    </row>
    <row r="25" spans="1:4" x14ac:dyDescent="0.25">
      <c r="A25" s="38"/>
      <c r="B25" s="37"/>
      <c r="C25" s="39"/>
      <c r="D25" s="39"/>
    </row>
    <row r="26" spans="1:4" x14ac:dyDescent="0.25">
      <c r="A26" s="38"/>
      <c r="B26" s="37"/>
      <c r="C26" s="38"/>
      <c r="D26" s="38"/>
    </row>
    <row r="27" spans="1:4" x14ac:dyDescent="0.25">
      <c r="A27" s="38"/>
      <c r="B27" s="36"/>
      <c r="C27" s="38"/>
      <c r="D27" s="38"/>
    </row>
    <row r="28" spans="1:4" x14ac:dyDescent="0.25">
      <c r="A28" s="38"/>
      <c r="B28" s="37"/>
      <c r="C28" s="39"/>
      <c r="D28" s="39"/>
    </row>
    <row r="29" spans="1:4" x14ac:dyDescent="0.25">
      <c r="A29" s="38"/>
      <c r="B29" s="37"/>
      <c r="C29" s="38"/>
      <c r="D29" s="38"/>
    </row>
    <row r="30" spans="1:4" x14ac:dyDescent="0.25">
      <c r="A30" s="38"/>
      <c r="B30" s="36"/>
      <c r="C30" s="38"/>
      <c r="D30" s="39"/>
    </row>
    <row r="31" spans="1:4" x14ac:dyDescent="0.25">
      <c r="A31" s="38"/>
      <c r="B31" s="37"/>
      <c r="C31" s="39"/>
      <c r="D31" s="39"/>
    </row>
    <row r="32" spans="1:4" x14ac:dyDescent="0.25">
      <c r="A32" s="38"/>
      <c r="B32" s="36"/>
      <c r="C32" s="38"/>
      <c r="D32" s="38"/>
    </row>
    <row r="33" spans="1:4" x14ac:dyDescent="0.25">
      <c r="A33" s="38"/>
      <c r="B33" s="37"/>
      <c r="C33" s="39"/>
      <c r="D33" s="39"/>
    </row>
    <row r="34" spans="1:4" x14ac:dyDescent="0.25">
      <c r="A34" s="40"/>
      <c r="B34" s="40"/>
      <c r="C34" s="40"/>
      <c r="D34" s="40"/>
    </row>
  </sheetData>
  <mergeCells count="3">
    <mergeCell ref="B1:D1"/>
    <mergeCell ref="B2:D2"/>
    <mergeCell ref="B3:D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ТО ин.оборуд.</vt:lpstr>
      <vt:lpstr>ТО конструкт.эл.</vt:lpstr>
      <vt:lpstr>ТО эл.оборуд.</vt:lpstr>
      <vt:lpstr>ТР конструкт.эл</vt:lpstr>
      <vt:lpstr>ТР эл.оборуд.</vt:lpstr>
      <vt:lpstr>ТР инж.об.</vt:lpstr>
      <vt:lpstr>Лиц. счет. Св. расчет</vt:lpstr>
      <vt:lpstr>Доп.раб.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Сметанкина</cp:lastModifiedBy>
  <cp:lastPrinted>2016-01-25T06:33:04Z</cp:lastPrinted>
  <dcterms:created xsi:type="dcterms:W3CDTF">2011-07-25T05:21:17Z</dcterms:created>
  <dcterms:modified xsi:type="dcterms:W3CDTF">2026-01-26T02:21:33Z</dcterms:modified>
</cp:coreProperties>
</file>