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0.2\папка обмена\Лицевые счета по жилым домам 2025 г\Лицевые счета\Советская\"/>
    </mc:Choice>
  </mc:AlternateContent>
  <xr:revisionPtr revIDLastSave="0" documentId="13_ncr:1_{9DEE15F9-24C1-4CB2-8530-80CD5AF30F23}" xr6:coauthVersionLast="47" xr6:coauthVersionMax="47" xr10:uidLastSave="{00000000-0000-0000-0000-000000000000}"/>
  <bookViews>
    <workbookView xWindow="-120" yWindow="-120" windowWidth="29040" windowHeight="15840" tabRatio="745" activeTab="1" xr2:uid="{00000000-000D-0000-FFFF-FFFF00000000}"/>
  </bookViews>
  <sheets>
    <sheet name="ТО ин.оборуд." sheetId="1" r:id="rId1"/>
    <sheet name="ТО конструкт.эл." sheetId="2" r:id="rId2"/>
    <sheet name="ТО эл.оборуд." sheetId="6" r:id="rId3"/>
    <sheet name="ТР конструкт.эл" sheetId="3" r:id="rId4"/>
    <sheet name="ТР эл.оборуд." sheetId="7" r:id="rId5"/>
    <sheet name="ТР инж.об." sheetId="4" r:id="rId6"/>
    <sheet name="Лиц. счет. Св. расчет" sheetId="5" r:id="rId7"/>
    <sheet name="допол.раб." sheetId="9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3" i="2" l="1"/>
  <c r="C23" i="2"/>
  <c r="D20" i="1"/>
  <c r="C20" i="1"/>
  <c r="C18" i="1"/>
  <c r="M10" i="5"/>
  <c r="M11" i="5"/>
  <c r="D10" i="9"/>
  <c r="D21" i="2"/>
  <c r="C21" i="2"/>
  <c r="D10" i="6"/>
  <c r="D16" i="1"/>
  <c r="C16" i="1"/>
  <c r="D19" i="2"/>
  <c r="D8" i="9"/>
  <c r="D13" i="4"/>
  <c r="D6" i="9" l="1"/>
  <c r="D17" i="2"/>
  <c r="D11" i="4"/>
  <c r="D12" i="1"/>
  <c r="C12" i="1"/>
  <c r="D6" i="7"/>
  <c r="D8" i="6"/>
  <c r="D9" i="4"/>
  <c r="C9" i="4"/>
  <c r="D15" i="2"/>
  <c r="C15" i="2"/>
  <c r="D6" i="6"/>
  <c r="D10" i="5"/>
  <c r="D8" i="1"/>
  <c r="C8" i="1"/>
  <c r="D10" i="2"/>
  <c r="C10" i="2"/>
  <c r="C8" i="2"/>
  <c r="D6" i="2"/>
  <c r="C6" i="2"/>
  <c r="D9" i="5" l="1"/>
  <c r="E9" i="5" l="1"/>
  <c r="E4" i="5"/>
  <c r="M4" i="5"/>
  <c r="L4" i="5"/>
  <c r="K4" i="5"/>
  <c r="J4" i="5"/>
  <c r="I4" i="5"/>
  <c r="H4" i="5"/>
  <c r="G4" i="5"/>
  <c r="F4" i="5"/>
  <c r="D4" i="5"/>
  <c r="C4" i="5"/>
  <c r="B4" i="5"/>
  <c r="L9" i="5"/>
  <c r="N22" i="5"/>
  <c r="N21" i="5"/>
  <c r="N20" i="5"/>
  <c r="M19" i="5"/>
  <c r="L19" i="5"/>
  <c r="K19" i="5"/>
  <c r="J19" i="5"/>
  <c r="I19" i="5"/>
  <c r="H19" i="5"/>
  <c r="G19" i="5"/>
  <c r="F19" i="5"/>
  <c r="E19" i="5"/>
  <c r="D19" i="5"/>
  <c r="C19" i="5"/>
  <c r="B19" i="5"/>
  <c r="N18" i="5"/>
  <c r="N17" i="5"/>
  <c r="N8" i="5"/>
  <c r="N12" i="5"/>
  <c r="M14" i="5"/>
  <c r="L14" i="5"/>
  <c r="K14" i="5"/>
  <c r="J14" i="5"/>
  <c r="I14" i="5"/>
  <c r="H14" i="5"/>
  <c r="G14" i="5"/>
  <c r="F14" i="5"/>
  <c r="E14" i="5"/>
  <c r="D14" i="5"/>
  <c r="C14" i="5"/>
  <c r="M9" i="5"/>
  <c r="K9" i="5"/>
  <c r="J9" i="5"/>
  <c r="I9" i="5"/>
  <c r="H9" i="5"/>
  <c r="G9" i="5"/>
  <c r="F9" i="5"/>
  <c r="C9" i="5"/>
  <c r="B14" i="5"/>
  <c r="B9" i="5"/>
  <c r="D24" i="5" l="1"/>
  <c r="B24" i="5"/>
  <c r="M24" i="5"/>
  <c r="H24" i="5"/>
  <c r="L24" i="5"/>
  <c r="K24" i="5"/>
  <c r="J24" i="5"/>
  <c r="I24" i="5"/>
  <c r="G24" i="5"/>
  <c r="F24" i="5"/>
  <c r="E24" i="5"/>
  <c r="C24" i="5"/>
  <c r="N19" i="5"/>
  <c r="N9" i="5"/>
  <c r="N6" i="5"/>
  <c r="N23" i="5"/>
  <c r="N13" i="5"/>
  <c r="N5" i="5"/>
  <c r="N4" i="5" l="1"/>
  <c r="N11" i="5"/>
  <c r="N10" i="5"/>
  <c r="N15" i="5" l="1"/>
  <c r="N16" i="5"/>
  <c r="N14" i="5" l="1"/>
  <c r="N24" i="5" s="1"/>
</calcChain>
</file>

<file path=xl/sharedStrings.xml><?xml version="1.0" encoding="utf-8"?>
<sst xmlns="http://schemas.openxmlformats.org/spreadsheetml/2006/main" count="141" uniqueCount="84">
  <si>
    <t>Перечень работ</t>
  </si>
  <si>
    <t>Сумма</t>
  </si>
  <si>
    <t>Январь</t>
  </si>
  <si>
    <t>Март</t>
  </si>
  <si>
    <t xml:space="preserve">1.Техническое обслуживание инженерного оборудования </t>
  </si>
  <si>
    <t>4.Текущий ремонт инженерного оборудования</t>
  </si>
  <si>
    <t>Февраль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</si>
  <si>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</si>
  <si>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</si>
  <si>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</si>
  <si>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</si>
  <si>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</si>
  <si>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</si>
  <si>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</si>
  <si>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</si>
  <si>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</si>
  <si>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</t>
  </si>
  <si>
    <t>2. Техническое обслуживание:</t>
  </si>
  <si>
    <t xml:space="preserve">  - инженерное оборудование</t>
  </si>
  <si>
    <t xml:space="preserve">  - конструктивные элементы</t>
  </si>
  <si>
    <t xml:space="preserve">  - АДС</t>
  </si>
  <si>
    <t>3. Текущий ремонт:</t>
  </si>
  <si>
    <t xml:space="preserve">  - инженерного оборудования</t>
  </si>
  <si>
    <t xml:space="preserve">  - конструктивных элементов</t>
  </si>
  <si>
    <t>ВСЕГО</t>
  </si>
  <si>
    <t>С начала года</t>
  </si>
  <si>
    <t>Гл. бухгалтер</t>
  </si>
  <si>
    <r>
      <t xml:space="preserve">1. </t>
    </r>
    <r>
      <rPr>
        <b/>
        <sz val="16"/>
        <color theme="1"/>
        <rFont val="Calibri"/>
        <family val="2"/>
        <charset val="204"/>
        <scheme val="minor"/>
      </rPr>
      <t>Содержание общ. имущества:</t>
    </r>
  </si>
  <si>
    <t>Кудин Ю.С.</t>
  </si>
  <si>
    <t>2.Техническое обслуживание электрооборудования</t>
  </si>
  <si>
    <t>Советская 6</t>
  </si>
  <si>
    <t>Советская, 6</t>
  </si>
  <si>
    <t>-эл.оборудования</t>
  </si>
  <si>
    <t>-эл.оборудование</t>
  </si>
  <si>
    <t>Кузмичева Е.А.</t>
  </si>
  <si>
    <t xml:space="preserve">Техническое обслуживание конструктивных элементов </t>
  </si>
  <si>
    <t>Текущий ремонт конструктивных элементов</t>
  </si>
  <si>
    <t>Текущий ремонт инженерного оборудования</t>
  </si>
  <si>
    <t xml:space="preserve">  - санитарная уборка лестничных клеток</t>
  </si>
  <si>
    <t>уборка придомовой территории</t>
  </si>
  <si>
    <t>Очистка дорог</t>
  </si>
  <si>
    <t xml:space="preserve">  </t>
  </si>
  <si>
    <t>4.Дополнительные работы</t>
  </si>
  <si>
    <t>Дополнительные работы</t>
  </si>
  <si>
    <t>Советская ,6</t>
  </si>
  <si>
    <t>5. ОДН:</t>
  </si>
  <si>
    <t>ХВС</t>
  </si>
  <si>
    <t>ГВС</t>
  </si>
  <si>
    <t>электроэнергия</t>
  </si>
  <si>
    <t>7. Расходы по содержанию УК</t>
  </si>
  <si>
    <t>Директор ООО УК "Крокус"</t>
  </si>
  <si>
    <t>Дезинфекция</t>
  </si>
  <si>
    <t>Уборка снежных шапок и наледи с крыши</t>
  </si>
  <si>
    <t>Лицевой счет. Сводный расчет  2025г</t>
  </si>
  <si>
    <t>Лицевой счёт  2025г</t>
  </si>
  <si>
    <t>Лицевой счёт 2025г</t>
  </si>
  <si>
    <t>Уборка льда с крыши</t>
  </si>
  <si>
    <t>Итого за февраль</t>
  </si>
  <si>
    <t>Устранение течи в подвале (Водолей)</t>
  </si>
  <si>
    <t>Отключение подъездного отопления</t>
  </si>
  <si>
    <t>Итого за март</t>
  </si>
  <si>
    <t>Ремонт светильников замена лампочек  схем в подъездах</t>
  </si>
  <si>
    <t>Уборка снега и наледи с крыши</t>
  </si>
  <si>
    <t>Удаление наледи с крыши</t>
  </si>
  <si>
    <t>Замена кран-фильтра на стояке ГВС квартира №10</t>
  </si>
  <si>
    <t>Замена полотенцксушителя квартира №10</t>
  </si>
  <si>
    <t>Замена стояков отопления до магазина Монетка и приборов отопления квартира №10,2,6</t>
  </si>
  <si>
    <t>Работы ППР</t>
  </si>
  <si>
    <t>Демонтаж монтаж подъездных светильников подъезд   №1-4</t>
  </si>
  <si>
    <t>Отключение отопления</t>
  </si>
  <si>
    <t>Обход подвала на предмет утечек</t>
  </si>
  <si>
    <t>Итого за май</t>
  </si>
  <si>
    <t>Установка запорной арматуры квартира №41</t>
  </si>
  <si>
    <t>Прочистка вентиляции на крыше</t>
  </si>
  <si>
    <t>Скос травы на придомовой территории</t>
  </si>
  <si>
    <t>Ремонт системы ГВС с чердака в квартиру №10</t>
  </si>
  <si>
    <t>Уборка крупногабаритного мусора</t>
  </si>
  <si>
    <t>Установка информационных стендов на подъезды</t>
  </si>
  <si>
    <t>Запуск подъездного отопления</t>
  </si>
  <si>
    <t>Устранение течи на стояке отопления квартира №13</t>
  </si>
  <si>
    <t>Итого за ноябрь</t>
  </si>
  <si>
    <t>Устранение течи трубы отопления Водолей</t>
  </si>
  <si>
    <t>Прочистка канализации Водолей</t>
  </si>
  <si>
    <t>Итого за 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</si>
</sst>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/>
    <xf numFmtId="0" fontId="2" fillId="0" borderId="0" xfId="0" applyFont="1" applyAlignment="1">
      <alignment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5" fillId="0" borderId="1" xfId="0" applyFont="1" applyBorder="1" applyAlignment="1">
      <alignment wrapText="1"/>
    </xf>
    <xf numFmtId="0" fontId="0" fillId="0" borderId="0" xfId="0" applyAlignment="1">
      <alignment horizontal="center"/>
    </xf>
    <xf numFmtId="0" fontId="0" fillId="0" borderId="1" xfId="0" applyBorder="1" applyAlignment="1">
      <alignment wrapText="1"/>
    </xf>
    <xf numFmtId="0" fontId="1" fillId="0" borderId="1" xfId="0" applyFont="1" applyBorder="1"/>
    <xf numFmtId="0" fontId="0" fillId="0" borderId="1" xfId="0" applyBorder="1"/>
    <xf numFmtId="0" fontId="0" fillId="0" borderId="9" xfId="0" applyBorder="1"/>
    <xf numFmtId="0" fontId="4" fillId="0" borderId="0" xfId="0" applyFont="1"/>
    <xf numFmtId="0" fontId="5" fillId="0" borderId="1" xfId="0" applyFont="1" applyBorder="1" applyAlignment="1">
      <alignment horizontal="center"/>
    </xf>
    <xf numFmtId="0" fontId="2" fillId="0" borderId="1" xfId="0" applyFont="1" applyBorder="1"/>
    <xf numFmtId="0" fontId="6" fillId="0" borderId="1" xfId="0" applyFont="1" applyBorder="1"/>
    <xf numFmtId="0" fontId="6" fillId="2" borderId="1" xfId="0" applyFont="1" applyFill="1" applyBorder="1"/>
    <xf numFmtId="0" fontId="3" fillId="0" borderId="1" xfId="0" applyFont="1" applyBorder="1" applyAlignment="1">
      <alignment horizontal="center"/>
    </xf>
    <xf numFmtId="0" fontId="6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7" fillId="0" borderId="0" xfId="0" applyFont="1"/>
    <xf numFmtId="0" fontId="7" fillId="0" borderId="0" xfId="0" applyFont="1" applyAlignment="1">
      <alignment wrapText="1"/>
    </xf>
    <xf numFmtId="0" fontId="0" fillId="0" borderId="1" xfId="0" applyBorder="1" applyAlignment="1">
      <alignment horizontal="left" wrapText="1"/>
    </xf>
    <xf numFmtId="49" fontId="6" fillId="0" borderId="1" xfId="0" applyNumberFormat="1" applyFont="1" applyBorder="1" applyAlignment="1">
      <alignment wrapText="1"/>
    </xf>
    <xf numFmtId="0" fontId="0" fillId="0" borderId="1" xfId="0" applyBorder="1" applyAlignment="1">
      <alignment horizontal="center" wrapText="1"/>
    </xf>
    <xf numFmtId="49" fontId="2" fillId="0" borderId="1" xfId="0" applyNumberFormat="1" applyFont="1" applyBorder="1" applyAlignment="1">
      <alignment wrapText="1"/>
    </xf>
    <xf numFmtId="0" fontId="1" fillId="0" borderId="7" xfId="0" applyFont="1" applyBorder="1"/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8" fillId="0" borderId="1" xfId="0" applyFont="1" applyBorder="1"/>
    <xf numFmtId="0" fontId="9" fillId="0" borderId="1" xfId="0" applyFont="1" applyBorder="1"/>
    <xf numFmtId="0" fontId="8" fillId="0" borderId="3" xfId="0" applyFont="1" applyBorder="1" applyAlignment="1">
      <alignment wrapText="1"/>
    </xf>
    <xf numFmtId="0" fontId="8" fillId="0" borderId="4" xfId="0" applyFont="1" applyBorder="1" applyAlignment="1">
      <alignment wrapText="1"/>
    </xf>
    <xf numFmtId="0" fontId="8" fillId="0" borderId="0" xfId="0" applyFont="1"/>
    <xf numFmtId="2" fontId="2" fillId="0" borderId="1" xfId="0" applyNumberFormat="1" applyFont="1" applyBorder="1"/>
    <xf numFmtId="0" fontId="10" fillId="0" borderId="1" xfId="0" applyFont="1" applyBorder="1" applyAlignment="1">
      <alignment wrapText="1"/>
    </xf>
    <xf numFmtId="0" fontId="11" fillId="0" borderId="1" xfId="0" applyFont="1" applyBorder="1" applyAlignment="1">
      <alignment wrapText="1"/>
    </xf>
    <xf numFmtId="0" fontId="8" fillId="0" borderId="2" xfId="0" applyFont="1" applyBorder="1" applyAlignment="1">
      <alignment wrapText="1"/>
    </xf>
    <xf numFmtId="0" fontId="8" fillId="0" borderId="1" xfId="0" applyFont="1" applyBorder="1" applyAlignment="1">
      <alignment horizontal="center"/>
    </xf>
    <xf numFmtId="0" fontId="8" fillId="0" borderId="5" xfId="0" applyFont="1" applyBorder="1"/>
    <xf numFmtId="0" fontId="9" fillId="0" borderId="8" xfId="0" applyFont="1" applyBorder="1"/>
    <xf numFmtId="0" fontId="8" fillId="0" borderId="6" xfId="0" applyFont="1" applyBorder="1"/>
    <xf numFmtId="0" fontId="9" fillId="0" borderId="3" xfId="0" applyFont="1" applyBorder="1" applyAlignment="1">
      <alignment wrapText="1"/>
    </xf>
    <xf numFmtId="0" fontId="9" fillId="0" borderId="4" xfId="0" applyFont="1" applyBorder="1" applyAlignment="1">
      <alignment wrapText="1"/>
    </xf>
    <xf numFmtId="0" fontId="9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 wrapText="1"/>
    </xf>
    <xf numFmtId="0" fontId="9" fillId="0" borderId="2" xfId="0" applyFont="1" applyBorder="1" applyAlignment="1">
      <alignment wrapText="1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9"/>
  <sheetViews>
    <sheetView workbookViewId="0">
      <selection activeCell="D21" sqref="D21"/>
    </sheetView>
  </sheetViews>
  <sheetFormatPr defaultRowHeight="15" x14ac:dyDescent="0.25"/>
  <cols>
    <col min="1" max="1" width="5" customWidth="1"/>
    <col min="2" max="2" width="47.42578125" customWidth="1"/>
    <col min="3" max="3" width="11.85546875" customWidth="1"/>
    <col min="4" max="4" width="12.5703125" customWidth="1"/>
    <col min="5" max="5" width="9.7109375" customWidth="1"/>
  </cols>
  <sheetData>
    <row r="1" spans="1:8" ht="21" x14ac:dyDescent="0.35">
      <c r="A1" s="1"/>
      <c r="B1" s="51" t="s">
        <v>54</v>
      </c>
      <c r="C1" s="51"/>
      <c r="D1" s="51"/>
      <c r="E1" s="6"/>
      <c r="F1" s="6"/>
      <c r="G1" s="6"/>
      <c r="H1" s="6"/>
    </row>
    <row r="2" spans="1:8" ht="15.75" x14ac:dyDescent="0.25">
      <c r="A2" s="1"/>
      <c r="B2" s="2" t="s">
        <v>30</v>
      </c>
      <c r="C2" s="1"/>
      <c r="D2" s="1"/>
      <c r="E2" s="1"/>
      <c r="F2" s="1"/>
      <c r="G2" s="1"/>
      <c r="H2" s="1"/>
    </row>
    <row r="3" spans="1:8" ht="28.9" customHeight="1" x14ac:dyDescent="0.25">
      <c r="A3" s="1"/>
      <c r="B3" s="50" t="s">
        <v>4</v>
      </c>
      <c r="C3" s="50"/>
      <c r="D3" s="50"/>
      <c r="E3" s="1"/>
      <c r="F3" s="1"/>
      <c r="G3" s="1"/>
      <c r="H3" s="1"/>
    </row>
    <row r="4" spans="1:8" x14ac:dyDescent="0.25">
      <c r="A4" s="7"/>
      <c r="B4" s="8" t="s">
        <v>0</v>
      </c>
      <c r="C4" s="8" t="s">
        <v>1</v>
      </c>
      <c r="D4" s="8" t="s">
        <v>25</v>
      </c>
      <c r="E4" s="1"/>
      <c r="F4" s="1"/>
      <c r="G4" s="1"/>
      <c r="H4" s="1"/>
    </row>
    <row r="5" spans="1:8" x14ac:dyDescent="0.25">
      <c r="A5" s="30"/>
      <c r="B5" s="31" t="s">
        <v>3</v>
      </c>
      <c r="C5" s="30"/>
      <c r="D5" s="30"/>
      <c r="E5" s="1"/>
      <c r="F5" s="1"/>
    </row>
    <row r="6" spans="1:8" x14ac:dyDescent="0.25">
      <c r="A6" s="30">
        <v>1</v>
      </c>
      <c r="B6" s="30" t="s">
        <v>58</v>
      </c>
      <c r="C6" s="30">
        <v>3550</v>
      </c>
      <c r="D6" s="31"/>
      <c r="E6" s="1"/>
      <c r="F6" s="1"/>
    </row>
    <row r="7" spans="1:8" x14ac:dyDescent="0.25">
      <c r="A7" s="30">
        <v>2</v>
      </c>
      <c r="B7" s="30" t="s">
        <v>59</v>
      </c>
      <c r="C7" s="30">
        <v>2490</v>
      </c>
      <c r="D7" s="31"/>
      <c r="E7" s="1"/>
      <c r="F7" s="1"/>
    </row>
    <row r="8" spans="1:8" x14ac:dyDescent="0.25">
      <c r="A8" s="30"/>
      <c r="B8" s="31" t="s">
        <v>60</v>
      </c>
      <c r="C8" s="31">
        <f>SUM(C6:C7)</f>
        <v>6040</v>
      </c>
      <c r="D8" s="31">
        <f>C8</f>
        <v>6040</v>
      </c>
      <c r="E8" s="1"/>
      <c r="F8" s="1"/>
    </row>
    <row r="9" spans="1:8" x14ac:dyDescent="0.25">
      <c r="A9" s="30"/>
      <c r="B9" s="31" t="s">
        <v>8</v>
      </c>
      <c r="C9" s="30"/>
      <c r="D9" s="30"/>
      <c r="E9" s="1"/>
      <c r="F9" s="1"/>
    </row>
    <row r="10" spans="1:8" s="5" customFormat="1" x14ac:dyDescent="0.25">
      <c r="A10" s="30">
        <v>1</v>
      </c>
      <c r="B10" s="30" t="s">
        <v>69</v>
      </c>
      <c r="C10" s="30">
        <v>1660</v>
      </c>
      <c r="D10" s="31"/>
      <c r="E10" s="4"/>
      <c r="F10" s="4"/>
    </row>
    <row r="11" spans="1:8" s="5" customFormat="1" x14ac:dyDescent="0.25">
      <c r="A11" s="30">
        <v>2</v>
      </c>
      <c r="B11" s="30" t="s">
        <v>70</v>
      </c>
      <c r="C11" s="30">
        <v>1660</v>
      </c>
      <c r="D11" s="31"/>
      <c r="E11" s="4"/>
      <c r="F11" s="4"/>
    </row>
    <row r="12" spans="1:8" x14ac:dyDescent="0.25">
      <c r="A12" s="30"/>
      <c r="B12" s="31" t="s">
        <v>71</v>
      </c>
      <c r="C12" s="31">
        <f>SUM(C10:C11)</f>
        <v>3320</v>
      </c>
      <c r="D12" s="31">
        <f>C12+D8</f>
        <v>9360</v>
      </c>
      <c r="E12" s="1"/>
      <c r="F12" s="1"/>
    </row>
    <row r="13" spans="1:8" x14ac:dyDescent="0.25">
      <c r="A13" s="30"/>
      <c r="B13" s="31" t="s">
        <v>14</v>
      </c>
      <c r="C13" s="30"/>
      <c r="D13" s="31"/>
      <c r="E13" s="1"/>
      <c r="F13" s="1"/>
    </row>
    <row r="14" spans="1:8" x14ac:dyDescent="0.25">
      <c r="A14" s="30">
        <v>1</v>
      </c>
      <c r="B14" s="30" t="s">
        <v>78</v>
      </c>
      <c r="C14" s="30">
        <v>1245</v>
      </c>
      <c r="D14" s="31"/>
      <c r="E14" s="1"/>
      <c r="F14" s="1"/>
    </row>
    <row r="15" spans="1:8" ht="30" x14ac:dyDescent="0.25">
      <c r="A15" s="30">
        <v>2</v>
      </c>
      <c r="B15" s="48" t="s">
        <v>79</v>
      </c>
      <c r="C15" s="30">
        <v>1900</v>
      </c>
      <c r="D15" s="31"/>
      <c r="E15" s="1"/>
      <c r="F15" s="1"/>
    </row>
    <row r="16" spans="1:8" x14ac:dyDescent="0.25">
      <c r="A16" s="30"/>
      <c r="B16" s="31" t="s">
        <v>80</v>
      </c>
      <c r="C16" s="31">
        <f>SUM(C14:C15)</f>
        <v>3145</v>
      </c>
      <c r="D16" s="31">
        <f>C16+D12</f>
        <v>12505</v>
      </c>
      <c r="E16" s="1"/>
      <c r="F16" s="1"/>
    </row>
    <row r="17" spans="1:6" s="5" customFormat="1" x14ac:dyDescent="0.25">
      <c r="A17" s="30"/>
      <c r="B17" s="31" t="s">
        <v>15</v>
      </c>
      <c r="C17" s="30"/>
      <c r="D17" s="31"/>
      <c r="E17" s="4"/>
      <c r="F17" s="4"/>
    </row>
    <row r="18" spans="1:6" x14ac:dyDescent="0.25">
      <c r="A18" s="30">
        <v>1</v>
      </c>
      <c r="B18" s="48" t="s">
        <v>81</v>
      </c>
      <c r="C18" s="30">
        <f>3560+415</f>
        <v>3975</v>
      </c>
      <c r="D18" s="31"/>
      <c r="E18" s="1"/>
      <c r="F18" s="1"/>
    </row>
    <row r="19" spans="1:6" x14ac:dyDescent="0.25">
      <c r="A19" s="30">
        <v>2</v>
      </c>
      <c r="B19" s="30" t="s">
        <v>82</v>
      </c>
      <c r="C19" s="30">
        <v>1660</v>
      </c>
      <c r="D19" s="31"/>
      <c r="E19" s="1"/>
      <c r="F19" s="1"/>
    </row>
    <row r="20" spans="1:6" x14ac:dyDescent="0.25">
      <c r="A20" s="30"/>
      <c r="B20" s="31" t="s">
        <v>83</v>
      </c>
      <c r="C20" s="31">
        <f>SUM(C18:C19)</f>
        <v>5635</v>
      </c>
      <c r="D20" s="31">
        <f>C20+D16</f>
        <v>18140</v>
      </c>
      <c r="E20" s="1"/>
      <c r="F20" s="1"/>
    </row>
    <row r="21" spans="1:6" x14ac:dyDescent="0.25">
      <c r="A21" s="30"/>
      <c r="B21" s="31"/>
      <c r="C21" s="30"/>
      <c r="D21" s="31"/>
      <c r="E21" s="1"/>
      <c r="F21" s="1"/>
    </row>
    <row r="22" spans="1:6" x14ac:dyDescent="0.25">
      <c r="A22" s="30"/>
      <c r="B22" s="30"/>
      <c r="C22" s="30"/>
      <c r="D22" s="31"/>
      <c r="E22" s="1"/>
      <c r="F22" s="1"/>
    </row>
    <row r="23" spans="1:6" x14ac:dyDescent="0.25">
      <c r="A23" s="30"/>
      <c r="B23" s="45"/>
      <c r="C23" s="31"/>
      <c r="D23" s="46"/>
      <c r="E23" s="1"/>
      <c r="F23" s="1"/>
    </row>
    <row r="24" spans="1:6" x14ac:dyDescent="0.25">
      <c r="A24" s="30"/>
      <c r="B24" s="34"/>
      <c r="C24" s="30"/>
      <c r="D24" s="46"/>
      <c r="E24" s="1"/>
      <c r="F24" s="1"/>
    </row>
    <row r="25" spans="1:6" x14ac:dyDescent="0.25">
      <c r="A25" s="30"/>
      <c r="B25" s="45"/>
      <c r="C25" s="30"/>
      <c r="D25" s="46"/>
      <c r="E25" s="1"/>
      <c r="F25" s="1"/>
    </row>
    <row r="26" spans="1:6" ht="14.25" customHeight="1" x14ac:dyDescent="0.25">
      <c r="A26" s="30"/>
      <c r="B26" s="34"/>
      <c r="C26" s="31"/>
      <c r="D26" s="46"/>
      <c r="E26" s="1"/>
      <c r="F26" s="1"/>
    </row>
    <row r="27" spans="1:6" x14ac:dyDescent="0.25">
      <c r="A27" s="30"/>
      <c r="B27" s="45"/>
      <c r="C27" s="30"/>
      <c r="D27" s="46"/>
      <c r="E27" s="1"/>
      <c r="F27" s="1"/>
    </row>
    <row r="28" spans="1:6" x14ac:dyDescent="0.25">
      <c r="A28" s="30"/>
      <c r="B28" s="34"/>
      <c r="C28" s="31"/>
      <c r="D28" s="46"/>
      <c r="E28" s="1"/>
      <c r="F28" s="1"/>
    </row>
    <row r="29" spans="1:6" x14ac:dyDescent="0.25">
      <c r="A29" s="30"/>
      <c r="B29" s="45"/>
      <c r="C29" s="30"/>
      <c r="D29" s="46"/>
      <c r="E29" s="1"/>
      <c r="F29" s="1"/>
    </row>
    <row r="30" spans="1:6" x14ac:dyDescent="0.25">
      <c r="A30" s="30"/>
      <c r="B30" s="34"/>
      <c r="C30" s="30"/>
      <c r="D30" s="46"/>
      <c r="E30" s="1"/>
      <c r="F30" s="1"/>
    </row>
    <row r="31" spans="1:6" x14ac:dyDescent="0.25">
      <c r="A31" s="30"/>
      <c r="B31" s="45"/>
      <c r="C31" s="30"/>
      <c r="D31" s="46"/>
      <c r="E31" s="1"/>
      <c r="F31" s="1"/>
    </row>
    <row r="32" spans="1:6" x14ac:dyDescent="0.25">
      <c r="A32" s="30"/>
      <c r="B32" s="34"/>
      <c r="C32" s="30"/>
      <c r="D32" s="46"/>
      <c r="E32" s="1"/>
      <c r="F32" s="1"/>
    </row>
    <row r="33" spans="1:6" x14ac:dyDescent="0.25">
      <c r="A33" s="30"/>
      <c r="B33" s="34"/>
      <c r="C33" s="30"/>
      <c r="D33" s="46"/>
      <c r="E33" s="1"/>
      <c r="F33" s="1"/>
    </row>
    <row r="34" spans="1:6" x14ac:dyDescent="0.25">
      <c r="A34" s="30"/>
      <c r="B34" s="34"/>
      <c r="C34" s="30"/>
      <c r="D34" s="46"/>
      <c r="E34" s="1"/>
      <c r="F34" s="1"/>
    </row>
    <row r="35" spans="1:6" x14ac:dyDescent="0.25">
      <c r="A35" s="30"/>
      <c r="B35" s="45"/>
      <c r="C35" s="31"/>
      <c r="D35" s="46"/>
      <c r="E35" s="1"/>
      <c r="F35" s="1"/>
    </row>
    <row r="36" spans="1:6" x14ac:dyDescent="0.25">
      <c r="A36" s="30"/>
      <c r="B36" s="45"/>
      <c r="C36" s="30"/>
      <c r="D36" s="35"/>
      <c r="E36" s="1"/>
      <c r="F36" s="1"/>
    </row>
    <row r="37" spans="1:6" x14ac:dyDescent="0.25">
      <c r="A37" s="30"/>
      <c r="B37" s="34"/>
      <c r="C37" s="30"/>
      <c r="D37" s="46"/>
      <c r="E37" s="1"/>
      <c r="F37" s="1"/>
    </row>
    <row r="38" spans="1:6" x14ac:dyDescent="0.25">
      <c r="A38" s="30"/>
      <c r="B38" s="34"/>
      <c r="C38" s="30"/>
      <c r="D38" s="35"/>
      <c r="E38" s="1"/>
      <c r="F38" s="1"/>
    </row>
    <row r="39" spans="1:6" x14ac:dyDescent="0.25">
      <c r="A39" s="30"/>
      <c r="B39" s="45"/>
      <c r="C39" s="31"/>
      <c r="D39" s="46"/>
      <c r="E39" s="1"/>
      <c r="F39" s="1"/>
    </row>
    <row r="40" spans="1:6" x14ac:dyDescent="0.25">
      <c r="A40" s="30"/>
      <c r="B40" s="34"/>
      <c r="C40" s="30"/>
      <c r="D40" s="35"/>
      <c r="E40" s="1"/>
      <c r="F40" s="1"/>
    </row>
    <row r="41" spans="1:6" x14ac:dyDescent="0.25">
      <c r="A41" s="30"/>
      <c r="B41" s="34"/>
      <c r="C41" s="30"/>
      <c r="D41" s="35"/>
      <c r="E41" s="1"/>
      <c r="F41" s="1"/>
    </row>
    <row r="42" spans="1:6" x14ac:dyDescent="0.25">
      <c r="A42" s="30"/>
      <c r="B42" s="34"/>
      <c r="C42" s="30"/>
      <c r="D42" s="35"/>
      <c r="E42" s="1"/>
      <c r="F42" s="1"/>
    </row>
    <row r="43" spans="1:6" x14ac:dyDescent="0.25">
      <c r="A43" s="30"/>
      <c r="B43" s="34"/>
      <c r="C43" s="30"/>
      <c r="D43" s="35"/>
      <c r="E43" s="1"/>
      <c r="F43" s="1"/>
    </row>
    <row r="44" spans="1:6" x14ac:dyDescent="0.25">
      <c r="A44" s="30"/>
      <c r="B44" s="45"/>
      <c r="C44" s="31"/>
      <c r="D44" s="46"/>
      <c r="E44" s="1"/>
      <c r="F44" s="1"/>
    </row>
    <row r="45" spans="1:6" x14ac:dyDescent="0.25">
      <c r="A45" s="30"/>
      <c r="B45" s="45"/>
      <c r="C45" s="31"/>
      <c r="D45" s="46"/>
      <c r="E45" s="1"/>
      <c r="F45" s="1"/>
    </row>
    <row r="46" spans="1:6" x14ac:dyDescent="0.25">
      <c r="A46" s="30"/>
      <c r="B46" s="45"/>
      <c r="C46" s="30"/>
      <c r="D46" s="35"/>
      <c r="E46" s="1"/>
      <c r="F46" s="1"/>
    </row>
    <row r="47" spans="1:6" x14ac:dyDescent="0.25">
      <c r="A47" s="30"/>
      <c r="B47" s="34"/>
      <c r="C47" s="30"/>
      <c r="D47" s="35"/>
      <c r="E47" s="1"/>
      <c r="F47" s="1"/>
    </row>
    <row r="48" spans="1:6" x14ac:dyDescent="0.25">
      <c r="A48" s="30"/>
      <c r="B48" s="34"/>
      <c r="C48" s="30"/>
      <c r="D48" s="35"/>
      <c r="E48" s="1"/>
      <c r="F48" s="1"/>
    </row>
    <row r="49" spans="1:6" x14ac:dyDescent="0.25">
      <c r="A49" s="30"/>
      <c r="B49" s="45"/>
      <c r="C49" s="31"/>
      <c r="D49" s="46"/>
      <c r="E49" s="1"/>
      <c r="F49" s="1"/>
    </row>
    <row r="50" spans="1:6" x14ac:dyDescent="0.25">
      <c r="A50" s="30"/>
      <c r="B50" s="34"/>
      <c r="C50" s="30"/>
      <c r="D50" s="35"/>
      <c r="E50" s="1"/>
      <c r="F50" s="1"/>
    </row>
    <row r="51" spans="1:6" x14ac:dyDescent="0.25">
      <c r="A51" s="30"/>
      <c r="B51" s="34"/>
      <c r="C51" s="30"/>
      <c r="D51" s="35"/>
      <c r="E51" s="1"/>
      <c r="F51" s="1"/>
    </row>
    <row r="52" spans="1:6" x14ac:dyDescent="0.25">
      <c r="A52" s="30"/>
      <c r="B52" s="34"/>
      <c r="C52" s="30"/>
      <c r="D52" s="35"/>
      <c r="E52" s="1"/>
      <c r="F52" s="1"/>
    </row>
    <row r="53" spans="1:6" x14ac:dyDescent="0.25">
      <c r="A53" s="30"/>
      <c r="B53" s="30"/>
      <c r="C53" s="30"/>
      <c r="D53" s="35"/>
      <c r="E53" s="1"/>
      <c r="F53" s="1"/>
    </row>
    <row r="54" spans="1:6" x14ac:dyDescent="0.25">
      <c r="A54" s="30"/>
      <c r="B54" s="45"/>
      <c r="C54" s="31"/>
      <c r="D54" s="46"/>
      <c r="E54" s="1"/>
      <c r="F54" s="1"/>
    </row>
    <row r="55" spans="1:6" x14ac:dyDescent="0.25">
      <c r="A55" s="36"/>
      <c r="B55" s="36"/>
      <c r="C55" s="36"/>
      <c r="D55" s="36"/>
    </row>
    <row r="56" spans="1:6" x14ac:dyDescent="0.25">
      <c r="A56" s="36"/>
      <c r="B56" s="36"/>
      <c r="C56" s="36"/>
      <c r="D56" s="36"/>
    </row>
    <row r="57" spans="1:6" x14ac:dyDescent="0.25">
      <c r="A57" s="36"/>
      <c r="B57" s="36"/>
      <c r="C57" s="36"/>
      <c r="D57" s="36"/>
    </row>
    <row r="58" spans="1:6" x14ac:dyDescent="0.25">
      <c r="A58" s="36"/>
      <c r="B58" s="36"/>
      <c r="C58" s="36"/>
      <c r="D58" s="36"/>
    </row>
    <row r="59" spans="1:6" x14ac:dyDescent="0.25">
      <c r="A59" s="36"/>
      <c r="B59" s="36"/>
      <c r="C59" s="36"/>
      <c r="D59" s="36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41"/>
  <sheetViews>
    <sheetView tabSelected="1" workbookViewId="0">
      <selection activeCell="D24" sqref="D24"/>
    </sheetView>
  </sheetViews>
  <sheetFormatPr defaultRowHeight="15" x14ac:dyDescent="0.25"/>
  <cols>
    <col min="1" max="1" width="4.28515625" customWidth="1"/>
    <col min="2" max="2" width="47.28515625" customWidth="1"/>
    <col min="3" max="3" width="11.28515625" customWidth="1"/>
    <col min="4" max="4" width="13.7109375" customWidth="1"/>
  </cols>
  <sheetData>
    <row r="1" spans="1:8" ht="21" x14ac:dyDescent="0.35">
      <c r="A1" s="1"/>
      <c r="B1" s="52" t="s">
        <v>54</v>
      </c>
      <c r="C1" s="52"/>
      <c r="D1" s="52"/>
      <c r="E1" s="6"/>
      <c r="F1" s="6"/>
      <c r="G1" s="6"/>
      <c r="H1" s="6"/>
    </row>
    <row r="2" spans="1:8" ht="15.75" x14ac:dyDescent="0.25">
      <c r="A2" s="1"/>
      <c r="B2" s="2" t="s">
        <v>30</v>
      </c>
      <c r="C2" s="1"/>
      <c r="D2" s="1"/>
      <c r="E2" s="1"/>
      <c r="F2" s="1"/>
      <c r="G2" s="1"/>
      <c r="H2" s="1" t="s">
        <v>41</v>
      </c>
    </row>
    <row r="3" spans="1:8" ht="15.95" customHeight="1" x14ac:dyDescent="0.25">
      <c r="A3" s="1"/>
      <c r="B3" s="50" t="s">
        <v>35</v>
      </c>
      <c r="C3" s="50"/>
      <c r="D3" s="50"/>
      <c r="E3" s="1"/>
      <c r="F3" s="1"/>
      <c r="G3" s="1"/>
      <c r="H3" s="1"/>
    </row>
    <row r="4" spans="1:8" x14ac:dyDescent="0.25">
      <c r="A4" s="7"/>
      <c r="B4" s="8" t="s">
        <v>0</v>
      </c>
      <c r="C4" s="7" t="s">
        <v>1</v>
      </c>
      <c r="D4" s="8" t="s">
        <v>25</v>
      </c>
      <c r="E4" s="1"/>
      <c r="F4" s="1"/>
      <c r="G4" s="1"/>
      <c r="H4" s="1"/>
    </row>
    <row r="5" spans="1:8" x14ac:dyDescent="0.25">
      <c r="A5" s="7"/>
      <c r="B5" s="3" t="s">
        <v>2</v>
      </c>
      <c r="C5" s="7"/>
      <c r="D5" s="7"/>
      <c r="E5" s="1"/>
      <c r="F5" s="1"/>
      <c r="G5" s="1"/>
      <c r="H5" s="1"/>
    </row>
    <row r="6" spans="1:8" s="1" customFormat="1" x14ac:dyDescent="0.25">
      <c r="A6" s="30">
        <v>1</v>
      </c>
      <c r="B6" s="30" t="s">
        <v>52</v>
      </c>
      <c r="C6" s="30">
        <f>4980+7470+4980+4980+7470</f>
        <v>29880</v>
      </c>
      <c r="D6" s="31">
        <f>C6</f>
        <v>29880</v>
      </c>
    </row>
    <row r="7" spans="1:8" s="1" customFormat="1" x14ac:dyDescent="0.25">
      <c r="A7" s="30"/>
      <c r="B7" s="31" t="s">
        <v>6</v>
      </c>
      <c r="C7" s="30"/>
      <c r="D7" s="31"/>
    </row>
    <row r="8" spans="1:8" s="1" customFormat="1" x14ac:dyDescent="0.25">
      <c r="A8" s="30">
        <v>1</v>
      </c>
      <c r="B8" s="30" t="s">
        <v>52</v>
      </c>
      <c r="C8" s="30">
        <f>4980+4980+4980</f>
        <v>14940</v>
      </c>
      <c r="D8" s="31"/>
    </row>
    <row r="9" spans="1:8" s="4" customFormat="1" x14ac:dyDescent="0.25">
      <c r="A9" s="30">
        <v>2</v>
      </c>
      <c r="B9" s="30" t="s">
        <v>56</v>
      </c>
      <c r="C9" s="30">
        <v>6225</v>
      </c>
      <c r="D9" s="31"/>
    </row>
    <row r="10" spans="1:8" s="4" customFormat="1" x14ac:dyDescent="0.25">
      <c r="A10" s="30"/>
      <c r="B10" s="31" t="s">
        <v>57</v>
      </c>
      <c r="C10" s="31">
        <f>SUM(C8:C9)</f>
        <v>21165</v>
      </c>
      <c r="D10" s="3">
        <f>C10+D6</f>
        <v>51045</v>
      </c>
    </row>
    <row r="11" spans="1:8" s="1" customFormat="1" x14ac:dyDescent="0.25">
      <c r="A11" s="30"/>
      <c r="B11" s="31" t="s">
        <v>3</v>
      </c>
      <c r="C11" s="30"/>
      <c r="D11" s="31"/>
    </row>
    <row r="12" spans="1:8" s="1" customFormat="1" x14ac:dyDescent="0.25">
      <c r="A12" s="30">
        <v>1</v>
      </c>
      <c r="B12" s="30" t="s">
        <v>62</v>
      </c>
      <c r="C12" s="30">
        <v>4980</v>
      </c>
      <c r="D12" s="31"/>
    </row>
    <row r="13" spans="1:8" s="1" customFormat="1" x14ac:dyDescent="0.25">
      <c r="A13" s="30">
        <v>2</v>
      </c>
      <c r="B13" s="30" t="s">
        <v>52</v>
      </c>
      <c r="C13" s="30">
        <v>2490</v>
      </c>
      <c r="D13" s="31"/>
    </row>
    <row r="14" spans="1:8" s="4" customFormat="1" x14ac:dyDescent="0.25">
      <c r="A14" s="30">
        <v>3</v>
      </c>
      <c r="B14" s="30" t="s">
        <v>63</v>
      </c>
      <c r="C14" s="30">
        <v>29880</v>
      </c>
      <c r="D14" s="31"/>
    </row>
    <row r="15" spans="1:8" s="4" customFormat="1" x14ac:dyDescent="0.25">
      <c r="A15" s="30"/>
      <c r="B15" s="31" t="s">
        <v>60</v>
      </c>
      <c r="C15" s="31">
        <f>SUM(C12:C14)</f>
        <v>37350</v>
      </c>
      <c r="D15" s="31">
        <f>C15+D10</f>
        <v>88395</v>
      </c>
    </row>
    <row r="16" spans="1:8" s="1" customFormat="1" x14ac:dyDescent="0.25">
      <c r="A16" s="30"/>
      <c r="B16" s="31" t="s">
        <v>9</v>
      </c>
      <c r="C16" s="30"/>
      <c r="D16" s="31"/>
    </row>
    <row r="17" spans="1:4" s="1" customFormat="1" x14ac:dyDescent="0.25">
      <c r="A17" s="30">
        <v>1</v>
      </c>
      <c r="B17" s="30" t="s">
        <v>73</v>
      </c>
      <c r="C17" s="31">
        <v>3320</v>
      </c>
      <c r="D17" s="31">
        <f>C17+D15</f>
        <v>91715</v>
      </c>
    </row>
    <row r="18" spans="1:4" s="1" customFormat="1" x14ac:dyDescent="0.25">
      <c r="A18" s="30"/>
      <c r="B18" s="31" t="s">
        <v>13</v>
      </c>
      <c r="C18" s="31"/>
      <c r="D18" s="31"/>
    </row>
    <row r="19" spans="1:4" s="1" customFormat="1" x14ac:dyDescent="0.25">
      <c r="A19" s="30">
        <v>1</v>
      </c>
      <c r="B19" s="30" t="s">
        <v>77</v>
      </c>
      <c r="C19" s="30">
        <v>3990.5</v>
      </c>
      <c r="D19" s="31">
        <f>C19+D17</f>
        <v>95705.5</v>
      </c>
    </row>
    <row r="20" spans="1:4" s="1" customFormat="1" x14ac:dyDescent="0.25">
      <c r="A20" s="30"/>
      <c r="B20" s="31" t="s">
        <v>14</v>
      </c>
      <c r="C20" s="30"/>
      <c r="D20" s="31"/>
    </row>
    <row r="21" spans="1:4" s="1" customFormat="1" x14ac:dyDescent="0.25">
      <c r="A21" s="30">
        <v>1</v>
      </c>
      <c r="B21" s="30" t="s">
        <v>52</v>
      </c>
      <c r="C21" s="31">
        <f>2490+2490+1660+1660</f>
        <v>8300</v>
      </c>
      <c r="D21" s="31">
        <f>C21+D19</f>
        <v>104005.5</v>
      </c>
    </row>
    <row r="22" spans="1:4" s="1" customFormat="1" x14ac:dyDescent="0.25">
      <c r="A22" s="30"/>
      <c r="B22" s="31" t="s">
        <v>15</v>
      </c>
      <c r="C22" s="31"/>
      <c r="D22" s="31"/>
    </row>
    <row r="23" spans="1:4" s="1" customFormat="1" x14ac:dyDescent="0.25">
      <c r="A23" s="30">
        <v>1</v>
      </c>
      <c r="B23" s="30" t="s">
        <v>52</v>
      </c>
      <c r="C23" s="30">
        <f>1660+2490</f>
        <v>4150</v>
      </c>
      <c r="D23" s="31">
        <f>C23+D21</f>
        <v>108155.5</v>
      </c>
    </row>
    <row r="24" spans="1:4" s="1" customFormat="1" x14ac:dyDescent="0.25">
      <c r="A24" s="30"/>
      <c r="B24" s="30"/>
      <c r="C24" s="30"/>
      <c r="D24" s="31"/>
    </row>
    <row r="25" spans="1:4" s="1" customFormat="1" x14ac:dyDescent="0.25">
      <c r="A25" s="30"/>
      <c r="B25" s="31"/>
      <c r="C25" s="31"/>
      <c r="D25" s="31"/>
    </row>
    <row r="26" spans="1:4" s="1" customFormat="1" x14ac:dyDescent="0.25">
      <c r="A26" s="30"/>
      <c r="B26" s="31"/>
      <c r="C26" s="30"/>
      <c r="D26" s="31"/>
    </row>
    <row r="27" spans="1:4" s="1" customFormat="1" x14ac:dyDescent="0.25">
      <c r="A27" s="30"/>
      <c r="B27" s="30"/>
      <c r="C27" s="31"/>
      <c r="D27" s="31"/>
    </row>
    <row r="28" spans="1:4" s="1" customFormat="1" x14ac:dyDescent="0.25">
      <c r="A28" s="30"/>
      <c r="B28" s="31"/>
      <c r="C28" s="31"/>
      <c r="D28" s="31"/>
    </row>
    <row r="29" spans="1:4" s="1" customFormat="1" x14ac:dyDescent="0.25">
      <c r="A29" s="30"/>
      <c r="B29" s="30"/>
      <c r="C29" s="30"/>
      <c r="D29" s="31"/>
    </row>
    <row r="30" spans="1:4" s="1" customFormat="1" x14ac:dyDescent="0.25">
      <c r="A30" s="30"/>
      <c r="B30" s="31"/>
      <c r="C30" s="31"/>
      <c r="D30" s="31"/>
    </row>
    <row r="31" spans="1:4" s="1" customFormat="1" x14ac:dyDescent="0.25">
      <c r="A31" s="30"/>
      <c r="B31" s="30"/>
      <c r="C31" s="31"/>
      <c r="D31" s="31"/>
    </row>
    <row r="32" spans="1:4" s="1" customFormat="1" x14ac:dyDescent="0.25">
      <c r="A32" s="30"/>
      <c r="B32" s="31"/>
      <c r="C32" s="31"/>
      <c r="D32" s="31"/>
    </row>
    <row r="33" spans="1:4" s="1" customFormat="1" x14ac:dyDescent="0.25">
      <c r="A33" s="30"/>
      <c r="B33" s="30"/>
      <c r="C33" s="31"/>
      <c r="D33" s="31"/>
    </row>
    <row r="34" spans="1:4" s="1" customFormat="1" x14ac:dyDescent="0.25">
      <c r="A34" s="30"/>
      <c r="B34" s="31"/>
      <c r="C34" s="31"/>
      <c r="D34" s="31"/>
    </row>
    <row r="35" spans="1:4" s="1" customFormat="1" x14ac:dyDescent="0.25">
      <c r="A35" s="30"/>
      <c r="B35" s="31"/>
      <c r="C35" s="31"/>
      <c r="D35" s="31"/>
    </row>
    <row r="36" spans="1:4" s="1" customFormat="1" x14ac:dyDescent="0.25">
      <c r="A36" s="30"/>
      <c r="B36" s="31"/>
      <c r="C36" s="31"/>
      <c r="D36" s="31"/>
    </row>
    <row r="37" spans="1:4" s="1" customFormat="1" x14ac:dyDescent="0.25">
      <c r="A37" s="30"/>
      <c r="B37" s="30"/>
      <c r="C37" s="30"/>
      <c r="D37" s="31"/>
    </row>
    <row r="38" spans="1:4" s="1" customFormat="1" x14ac:dyDescent="0.25">
      <c r="A38" s="30"/>
      <c r="B38" s="30"/>
      <c r="C38" s="30"/>
      <c r="D38" s="31"/>
    </row>
    <row r="39" spans="1:4" s="1" customFormat="1" x14ac:dyDescent="0.25">
      <c r="A39" s="30"/>
      <c r="B39" s="30"/>
      <c r="C39" s="30"/>
      <c r="D39" s="31"/>
    </row>
    <row r="40" spans="1:4" s="1" customFormat="1" x14ac:dyDescent="0.25">
      <c r="A40" s="30"/>
      <c r="B40" s="30"/>
      <c r="C40" s="30"/>
      <c r="D40" s="31"/>
    </row>
    <row r="41" spans="1:4" s="1" customFormat="1" x14ac:dyDescent="0.25">
      <c r="A41" s="30"/>
      <c r="B41" s="30"/>
      <c r="C41" s="30"/>
      <c r="D41" s="31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3"/>
  <sheetViews>
    <sheetView workbookViewId="0">
      <selection activeCell="D11" sqref="D11"/>
    </sheetView>
  </sheetViews>
  <sheetFormatPr defaultRowHeight="15" x14ac:dyDescent="0.25"/>
  <cols>
    <col min="1" max="1" width="4.28515625" customWidth="1"/>
    <col min="2" max="2" width="46" customWidth="1"/>
    <col min="4" max="4" width="10.7109375" customWidth="1"/>
  </cols>
  <sheetData>
    <row r="1" spans="1:4" ht="15.75" x14ac:dyDescent="0.25">
      <c r="A1" s="1"/>
      <c r="B1" s="52" t="s">
        <v>54</v>
      </c>
      <c r="C1" s="52"/>
      <c r="D1" s="52"/>
    </row>
    <row r="2" spans="1:4" ht="15.75" x14ac:dyDescent="0.25">
      <c r="A2" s="1"/>
      <c r="B2" s="2" t="s">
        <v>44</v>
      </c>
      <c r="C2" s="1"/>
      <c r="D2" s="1"/>
    </row>
    <row r="3" spans="1:4" x14ac:dyDescent="0.25">
      <c r="A3" s="1"/>
      <c r="B3" s="50" t="s">
        <v>29</v>
      </c>
      <c r="C3" s="50"/>
      <c r="D3" s="50"/>
    </row>
    <row r="4" spans="1:4" ht="26.25" x14ac:dyDescent="0.25">
      <c r="A4" s="7"/>
      <c r="B4" s="27" t="s">
        <v>0</v>
      </c>
      <c r="C4" s="7" t="s">
        <v>1</v>
      </c>
      <c r="D4" s="8" t="s">
        <v>25</v>
      </c>
    </row>
    <row r="5" spans="1:4" x14ac:dyDescent="0.25">
      <c r="A5" s="7"/>
      <c r="B5" s="3" t="s">
        <v>3</v>
      </c>
      <c r="C5" s="7"/>
      <c r="D5" s="7"/>
    </row>
    <row r="6" spans="1:4" ht="30" x14ac:dyDescent="0.25">
      <c r="A6" s="30">
        <v>1</v>
      </c>
      <c r="B6" s="30" t="s">
        <v>61</v>
      </c>
      <c r="C6" s="30">
        <v>3214.7</v>
      </c>
      <c r="D6" s="31">
        <f>C6</f>
        <v>3214.7</v>
      </c>
    </row>
    <row r="7" spans="1:4" x14ac:dyDescent="0.25">
      <c r="A7" s="30"/>
      <c r="B7" s="31" t="s">
        <v>7</v>
      </c>
      <c r="C7" s="30"/>
      <c r="D7" s="31"/>
    </row>
    <row r="8" spans="1:4" x14ac:dyDescent="0.25">
      <c r="A8" s="30">
        <v>1</v>
      </c>
      <c r="B8" s="30" t="s">
        <v>67</v>
      </c>
      <c r="C8" s="30">
        <v>6142.7</v>
      </c>
      <c r="D8" s="31">
        <f>C8+D6</f>
        <v>9357.4</v>
      </c>
    </row>
    <row r="9" spans="1:4" x14ac:dyDescent="0.25">
      <c r="A9" s="30"/>
      <c r="B9" s="31" t="s">
        <v>14</v>
      </c>
      <c r="C9" s="30"/>
      <c r="D9" s="30"/>
    </row>
    <row r="10" spans="1:4" x14ac:dyDescent="0.25">
      <c r="A10" s="30">
        <v>1</v>
      </c>
      <c r="B10" s="30" t="s">
        <v>67</v>
      </c>
      <c r="C10" s="30">
        <v>5136</v>
      </c>
      <c r="D10" s="31">
        <f>C10+D8</f>
        <v>14493.4</v>
      </c>
    </row>
    <row r="11" spans="1:4" x14ac:dyDescent="0.25">
      <c r="A11" s="30"/>
      <c r="B11" s="31"/>
      <c r="C11" s="31"/>
      <c r="D11" s="31"/>
    </row>
    <row r="12" spans="1:4" x14ac:dyDescent="0.25">
      <c r="A12" s="30"/>
      <c r="B12" s="30"/>
      <c r="C12" s="30"/>
      <c r="D12" s="31"/>
    </row>
    <row r="13" spans="1:4" x14ac:dyDescent="0.25">
      <c r="A13" s="30"/>
      <c r="B13" s="31"/>
      <c r="C13" s="31"/>
      <c r="D13" s="31"/>
    </row>
    <row r="14" spans="1:4" x14ac:dyDescent="0.25">
      <c r="A14" s="30"/>
      <c r="B14" s="30"/>
      <c r="C14" s="30"/>
      <c r="D14" s="31"/>
    </row>
    <row r="15" spans="1:4" x14ac:dyDescent="0.25">
      <c r="A15" s="30"/>
      <c r="B15" s="30"/>
      <c r="C15" s="30"/>
      <c r="D15" s="30"/>
    </row>
    <row r="16" spans="1:4" x14ac:dyDescent="0.25">
      <c r="A16" s="30"/>
      <c r="B16" s="31"/>
      <c r="C16" s="31"/>
      <c r="D16" s="31"/>
    </row>
    <row r="17" spans="1:4" x14ac:dyDescent="0.25">
      <c r="A17" s="30"/>
      <c r="B17" s="31"/>
      <c r="C17" s="31"/>
      <c r="D17" s="31"/>
    </row>
    <row r="18" spans="1:4" x14ac:dyDescent="0.25">
      <c r="A18" s="30"/>
      <c r="B18" s="30"/>
      <c r="C18" s="30"/>
      <c r="D18" s="31"/>
    </row>
    <row r="19" spans="1:4" x14ac:dyDescent="0.25">
      <c r="A19" s="30"/>
      <c r="B19" s="30"/>
      <c r="C19" s="30"/>
      <c r="D19" s="31"/>
    </row>
    <row r="20" spans="1:4" x14ac:dyDescent="0.25">
      <c r="A20" s="30"/>
      <c r="B20" s="31"/>
      <c r="C20" s="31"/>
      <c r="D20" s="31"/>
    </row>
    <row r="21" spans="1:4" x14ac:dyDescent="0.25">
      <c r="A21" s="30"/>
      <c r="B21" s="31"/>
      <c r="C21" s="31"/>
      <c r="D21" s="31"/>
    </row>
    <row r="22" spans="1:4" x14ac:dyDescent="0.25">
      <c r="A22" s="30"/>
      <c r="B22" s="30"/>
      <c r="C22" s="30"/>
      <c r="D22" s="31"/>
    </row>
    <row r="23" spans="1:4" x14ac:dyDescent="0.25">
      <c r="A23" s="30"/>
      <c r="B23" s="30"/>
      <c r="C23" s="30"/>
      <c r="D23" s="31"/>
    </row>
    <row r="24" spans="1:4" x14ac:dyDescent="0.25">
      <c r="A24" s="30"/>
      <c r="B24" s="31"/>
      <c r="C24" s="30"/>
      <c r="D24" s="31"/>
    </row>
    <row r="25" spans="1:4" x14ac:dyDescent="0.25">
      <c r="A25" s="30"/>
      <c r="B25" s="30"/>
      <c r="C25" s="30"/>
      <c r="D25" s="31"/>
    </row>
    <row r="26" spans="1:4" x14ac:dyDescent="0.25">
      <c r="A26" s="30"/>
      <c r="B26" s="31"/>
      <c r="C26" s="30"/>
      <c r="D26" s="31"/>
    </row>
    <row r="27" spans="1:4" x14ac:dyDescent="0.25">
      <c r="A27" s="30"/>
      <c r="B27" s="30"/>
      <c r="C27" s="30"/>
      <c r="D27" s="31"/>
    </row>
    <row r="28" spans="1:4" x14ac:dyDescent="0.25">
      <c r="A28" s="30"/>
      <c r="B28" s="31"/>
      <c r="C28" s="30"/>
      <c r="D28" s="31"/>
    </row>
    <row r="29" spans="1:4" x14ac:dyDescent="0.25">
      <c r="A29" s="30"/>
      <c r="B29" s="30"/>
      <c r="C29" s="30"/>
      <c r="D29" s="31"/>
    </row>
    <row r="30" spans="1:4" x14ac:dyDescent="0.25">
      <c r="A30" s="30"/>
      <c r="B30" s="30"/>
      <c r="C30" s="30"/>
      <c r="D30" s="31"/>
    </row>
    <row r="31" spans="1:4" x14ac:dyDescent="0.25">
      <c r="A31" s="30"/>
      <c r="B31" s="30"/>
      <c r="C31" s="30"/>
      <c r="D31" s="31"/>
    </row>
    <row r="32" spans="1:4" x14ac:dyDescent="0.25">
      <c r="A32" s="30"/>
      <c r="B32" s="31"/>
      <c r="C32" s="30"/>
      <c r="D32" s="33"/>
    </row>
    <row r="33" spans="1:4" x14ac:dyDescent="0.25">
      <c r="A33" s="32"/>
      <c r="B33" s="30"/>
      <c r="C33" s="30"/>
      <c r="D33" s="31"/>
    </row>
    <row r="34" spans="1:4" x14ac:dyDescent="0.25">
      <c r="A34" s="32"/>
      <c r="B34" s="30"/>
      <c r="C34" s="30"/>
      <c r="D34" s="33"/>
    </row>
    <row r="35" spans="1:4" x14ac:dyDescent="0.25">
      <c r="A35" s="32"/>
      <c r="B35" s="30"/>
      <c r="C35" s="30"/>
      <c r="D35" s="33"/>
    </row>
    <row r="36" spans="1:4" x14ac:dyDescent="0.25">
      <c r="A36" s="32"/>
      <c r="B36" s="30"/>
      <c r="C36" s="32"/>
      <c r="D36" s="33"/>
    </row>
    <row r="37" spans="1:4" x14ac:dyDescent="0.25">
      <c r="A37" s="32"/>
      <c r="B37" s="31"/>
      <c r="C37" s="30"/>
      <c r="D37" s="32"/>
    </row>
    <row r="38" spans="1:4" x14ac:dyDescent="0.25">
      <c r="A38" s="32"/>
      <c r="B38" s="30"/>
      <c r="C38" s="32"/>
      <c r="D38" s="33"/>
    </row>
    <row r="39" spans="1:4" x14ac:dyDescent="0.25">
      <c r="A39" s="32"/>
      <c r="B39" s="30"/>
      <c r="C39" s="30"/>
      <c r="D39" s="32"/>
    </row>
    <row r="40" spans="1:4" x14ac:dyDescent="0.25">
      <c r="A40" s="13"/>
      <c r="B40" s="11"/>
      <c r="C40" s="11"/>
      <c r="D40" s="12"/>
    </row>
    <row r="41" spans="1:4" x14ac:dyDescent="0.25">
      <c r="A41" s="13"/>
      <c r="B41" s="11"/>
      <c r="C41" s="13"/>
      <c r="D41" s="13"/>
    </row>
    <row r="42" spans="1:4" x14ac:dyDescent="0.25">
      <c r="A42" s="13"/>
      <c r="B42" s="11"/>
      <c r="C42" s="13"/>
      <c r="D42" s="12"/>
    </row>
    <row r="43" spans="1:4" x14ac:dyDescent="0.25">
      <c r="A43" s="13"/>
      <c r="B43" s="3"/>
      <c r="C43" s="12"/>
      <c r="D43" s="12"/>
    </row>
  </sheetData>
  <mergeCells count="2">
    <mergeCell ref="B1:D1"/>
    <mergeCell ref="B3:D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32"/>
  <sheetViews>
    <sheetView workbookViewId="0">
      <selection activeCell="B2" sqref="B2:D2"/>
    </sheetView>
  </sheetViews>
  <sheetFormatPr defaultRowHeight="15" x14ac:dyDescent="0.25"/>
  <cols>
    <col min="1" max="1" width="4" customWidth="1"/>
    <col min="2" max="2" width="48.28515625" customWidth="1"/>
    <col min="4" max="4" width="13.140625" customWidth="1"/>
  </cols>
  <sheetData>
    <row r="1" spans="1:8" ht="21" x14ac:dyDescent="0.35">
      <c r="A1" s="1"/>
      <c r="B1" s="52" t="s">
        <v>54</v>
      </c>
      <c r="C1" s="52"/>
      <c r="D1" s="52"/>
      <c r="E1" s="6"/>
      <c r="F1" s="6"/>
      <c r="G1" s="6"/>
      <c r="H1" s="6"/>
    </row>
    <row r="2" spans="1:8" ht="21.6" customHeight="1" x14ac:dyDescent="0.25">
      <c r="A2" s="1"/>
      <c r="B2" s="53" t="s">
        <v>31</v>
      </c>
      <c r="C2" s="53"/>
      <c r="D2" s="53"/>
      <c r="E2" s="1"/>
      <c r="F2" s="1"/>
      <c r="G2" s="1"/>
      <c r="H2" s="1"/>
    </row>
    <row r="3" spans="1:8" ht="17.25" customHeight="1" x14ac:dyDescent="0.25">
      <c r="A3" s="1"/>
      <c r="B3" s="52" t="s">
        <v>36</v>
      </c>
      <c r="C3" s="52"/>
      <c r="D3" s="52"/>
      <c r="E3" s="1"/>
      <c r="F3" s="1"/>
      <c r="G3" s="1"/>
      <c r="H3" s="1"/>
    </row>
    <row r="4" spans="1:8" x14ac:dyDescent="0.25">
      <c r="A4" s="7"/>
      <c r="B4" s="8" t="s">
        <v>0</v>
      </c>
      <c r="C4" s="7" t="s">
        <v>1</v>
      </c>
      <c r="D4" s="7" t="s">
        <v>25</v>
      </c>
      <c r="E4" s="1"/>
      <c r="F4" s="1"/>
      <c r="G4" s="1"/>
      <c r="H4" s="1"/>
    </row>
    <row r="5" spans="1:8" ht="15.75" x14ac:dyDescent="0.25">
      <c r="A5" s="38"/>
      <c r="B5" s="39"/>
      <c r="C5" s="38"/>
      <c r="D5" s="9"/>
      <c r="E5" s="1"/>
      <c r="F5" s="1"/>
      <c r="G5" s="1"/>
      <c r="H5" s="1"/>
    </row>
    <row r="6" spans="1:8" x14ac:dyDescent="0.25">
      <c r="A6" s="30"/>
      <c r="B6" s="30"/>
      <c r="C6" s="40"/>
      <c r="D6" s="3"/>
    </row>
    <row r="7" spans="1:8" x14ac:dyDescent="0.25">
      <c r="A7" s="30"/>
      <c r="B7" s="31"/>
      <c r="C7" s="40"/>
      <c r="D7" s="3"/>
    </row>
    <row r="8" spans="1:8" x14ac:dyDescent="0.25">
      <c r="A8" s="32"/>
      <c r="B8" s="30"/>
      <c r="C8" s="49"/>
      <c r="D8" s="12"/>
    </row>
    <row r="9" spans="1:8" x14ac:dyDescent="0.25">
      <c r="A9" s="32"/>
      <c r="B9" s="30"/>
      <c r="C9" s="40"/>
      <c r="D9" s="29"/>
    </row>
    <row r="10" spans="1:8" x14ac:dyDescent="0.25">
      <c r="A10" s="41"/>
      <c r="B10" s="47"/>
      <c r="C10" s="33"/>
      <c r="D10" s="12"/>
    </row>
    <row r="11" spans="1:8" x14ac:dyDescent="0.25">
      <c r="A11" s="42"/>
      <c r="B11" s="43"/>
      <c r="C11" s="44"/>
      <c r="D11" s="14"/>
    </row>
    <row r="12" spans="1:8" x14ac:dyDescent="0.25">
      <c r="A12" s="13"/>
      <c r="B12" s="11"/>
      <c r="C12" s="13"/>
      <c r="D12" s="13"/>
    </row>
    <row r="13" spans="1:8" x14ac:dyDescent="0.25">
      <c r="A13" s="13"/>
      <c r="B13" s="13"/>
      <c r="C13" s="13"/>
      <c r="D13" s="13"/>
    </row>
    <row r="14" spans="1:8" x14ac:dyDescent="0.25">
      <c r="A14" s="13"/>
      <c r="B14" s="13"/>
      <c r="C14" s="13"/>
      <c r="D14" s="13"/>
    </row>
    <row r="15" spans="1:8" x14ac:dyDescent="0.25">
      <c r="A15" s="13"/>
      <c r="B15" s="12"/>
      <c r="C15" s="12"/>
      <c r="D15" s="12"/>
    </row>
    <row r="16" spans="1:8" x14ac:dyDescent="0.25">
      <c r="A16" s="13"/>
      <c r="B16" s="12"/>
      <c r="C16" s="13"/>
      <c r="D16" s="13"/>
    </row>
    <row r="17" spans="1:4" x14ac:dyDescent="0.25">
      <c r="A17" s="13"/>
      <c r="B17" s="25"/>
      <c r="C17" s="13"/>
      <c r="D17" s="13"/>
    </row>
    <row r="18" spans="1:4" x14ac:dyDescent="0.25">
      <c r="A18" s="13"/>
      <c r="B18" s="13"/>
      <c r="C18" s="13"/>
      <c r="D18" s="13"/>
    </row>
    <row r="19" spans="1:4" x14ac:dyDescent="0.25">
      <c r="A19" s="13"/>
      <c r="B19" s="12"/>
      <c r="C19" s="12"/>
      <c r="D19" s="12"/>
    </row>
    <row r="20" spans="1:4" x14ac:dyDescent="0.25">
      <c r="A20" s="13"/>
      <c r="B20" s="12"/>
      <c r="C20" s="13"/>
      <c r="D20" s="13"/>
    </row>
    <row r="21" spans="1:4" x14ac:dyDescent="0.25">
      <c r="A21" s="13"/>
      <c r="B21" s="11"/>
      <c r="C21" s="13"/>
      <c r="D21" s="13"/>
    </row>
    <row r="22" spans="1:4" x14ac:dyDescent="0.25">
      <c r="A22" s="13"/>
      <c r="B22" s="11"/>
      <c r="C22" s="13"/>
      <c r="D22" s="13"/>
    </row>
    <row r="23" spans="1:4" x14ac:dyDescent="0.25">
      <c r="A23" s="13"/>
      <c r="B23" s="12"/>
      <c r="C23" s="12"/>
      <c r="D23" s="12"/>
    </row>
    <row r="24" spans="1:4" x14ac:dyDescent="0.25">
      <c r="A24" s="13"/>
      <c r="B24" s="12"/>
      <c r="C24" s="13"/>
      <c r="D24" s="13"/>
    </row>
    <row r="25" spans="1:4" x14ac:dyDescent="0.25">
      <c r="A25" s="13"/>
      <c r="B25" s="11"/>
      <c r="C25" s="13"/>
      <c r="D25" s="13"/>
    </row>
    <row r="26" spans="1:4" x14ac:dyDescent="0.25">
      <c r="A26" s="13"/>
      <c r="B26" s="11"/>
      <c r="C26" s="13"/>
      <c r="D26" s="12"/>
    </row>
    <row r="27" spans="1:4" x14ac:dyDescent="0.25">
      <c r="A27" s="13"/>
      <c r="B27" s="12"/>
      <c r="C27" s="12"/>
      <c r="D27" s="12"/>
    </row>
    <row r="28" spans="1:4" x14ac:dyDescent="0.25">
      <c r="A28" s="13"/>
      <c r="B28" s="13"/>
      <c r="C28" s="13"/>
      <c r="D28" s="13"/>
    </row>
    <row r="29" spans="1:4" x14ac:dyDescent="0.25">
      <c r="A29" s="13"/>
      <c r="B29" s="12"/>
      <c r="C29" s="12"/>
      <c r="D29" s="12"/>
    </row>
    <row r="30" spans="1:4" x14ac:dyDescent="0.25">
      <c r="A30" s="13"/>
      <c r="B30" s="12"/>
      <c r="C30" s="13"/>
      <c r="D30" s="13"/>
    </row>
    <row r="31" spans="1:4" x14ac:dyDescent="0.25">
      <c r="A31" s="13"/>
      <c r="B31" s="13"/>
      <c r="C31" s="13"/>
      <c r="D31" s="13"/>
    </row>
    <row r="32" spans="1:4" x14ac:dyDescent="0.25">
      <c r="A32" s="13"/>
      <c r="B32" s="12"/>
      <c r="C32" s="12"/>
      <c r="D32" s="12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3"/>
  <sheetViews>
    <sheetView workbookViewId="0">
      <selection activeCell="D7" sqref="D7"/>
    </sheetView>
  </sheetViews>
  <sheetFormatPr defaultRowHeight="15" x14ac:dyDescent="0.25"/>
  <cols>
    <col min="1" max="1" width="6.140625" customWidth="1"/>
    <col min="2" max="2" width="54.7109375" customWidth="1"/>
  </cols>
  <sheetData>
    <row r="1" spans="1:4" ht="15.75" x14ac:dyDescent="0.25">
      <c r="A1" s="1"/>
      <c r="B1" s="52" t="s">
        <v>55</v>
      </c>
      <c r="C1" s="52"/>
      <c r="D1" s="52"/>
    </row>
    <row r="2" spans="1:4" ht="15.75" x14ac:dyDescent="0.25">
      <c r="A2" s="1"/>
      <c r="B2" s="53" t="s">
        <v>31</v>
      </c>
      <c r="C2" s="53"/>
      <c r="D2" s="53"/>
    </row>
    <row r="3" spans="1:4" ht="15.75" x14ac:dyDescent="0.25">
      <c r="A3" s="1"/>
      <c r="B3" s="52" t="s">
        <v>5</v>
      </c>
      <c r="C3" s="52"/>
      <c r="D3" s="52"/>
    </row>
    <row r="4" spans="1:4" ht="26.25" x14ac:dyDescent="0.25">
      <c r="A4" s="7"/>
      <c r="B4" s="8" t="s">
        <v>0</v>
      </c>
      <c r="C4" s="7" t="s">
        <v>1</v>
      </c>
      <c r="D4" s="8" t="s">
        <v>25</v>
      </c>
    </row>
    <row r="5" spans="1:4" x14ac:dyDescent="0.25">
      <c r="A5" s="7"/>
      <c r="B5" s="3" t="s">
        <v>7</v>
      </c>
      <c r="C5" s="9"/>
      <c r="D5" s="7"/>
    </row>
    <row r="6" spans="1:4" ht="30" x14ac:dyDescent="0.25">
      <c r="A6" s="11">
        <v>1</v>
      </c>
      <c r="B6" s="11" t="s">
        <v>68</v>
      </c>
      <c r="C6" s="11">
        <v>9283</v>
      </c>
      <c r="D6" s="11">
        <f>C6</f>
        <v>9283</v>
      </c>
    </row>
    <row r="7" spans="1:4" x14ac:dyDescent="0.25">
      <c r="A7" s="12"/>
      <c r="B7" s="12"/>
      <c r="C7" s="11"/>
      <c r="D7" s="12"/>
    </row>
    <row r="8" spans="1:4" x14ac:dyDescent="0.25">
      <c r="A8" s="13"/>
      <c r="B8" s="3"/>
      <c r="C8" s="13"/>
      <c r="D8" s="13"/>
    </row>
    <row r="9" spans="1:4" x14ac:dyDescent="0.25">
      <c r="A9" s="13"/>
      <c r="B9" s="11"/>
      <c r="C9" s="13"/>
      <c r="D9" s="13"/>
    </row>
    <row r="10" spans="1:4" x14ac:dyDescent="0.25">
      <c r="A10" s="13"/>
      <c r="B10" s="11"/>
      <c r="C10" s="13"/>
      <c r="D10" s="12"/>
    </row>
    <row r="11" spans="1:4" x14ac:dyDescent="0.25">
      <c r="A11" s="13"/>
      <c r="B11" s="11"/>
      <c r="C11" s="13"/>
      <c r="D11" s="12"/>
    </row>
    <row r="12" spans="1:4" x14ac:dyDescent="0.25">
      <c r="A12" s="12"/>
      <c r="B12" s="3"/>
      <c r="C12" s="12"/>
      <c r="D12" s="12"/>
    </row>
    <row r="13" spans="1:4" x14ac:dyDescent="0.25">
      <c r="A13" s="12"/>
      <c r="B13" s="3"/>
      <c r="C13" s="12"/>
      <c r="D13" s="12"/>
    </row>
    <row r="14" spans="1:4" x14ac:dyDescent="0.25">
      <c r="A14" s="13"/>
      <c r="B14" s="11"/>
      <c r="C14" s="13"/>
      <c r="D14" s="13"/>
    </row>
    <row r="15" spans="1:4" x14ac:dyDescent="0.25">
      <c r="A15" s="13"/>
      <c r="B15" s="3"/>
      <c r="C15" s="12"/>
      <c r="D15" s="12"/>
    </row>
    <row r="16" spans="1:4" x14ac:dyDescent="0.25">
      <c r="A16" s="13"/>
      <c r="B16" s="3"/>
      <c r="C16" s="13"/>
      <c r="D16" s="13"/>
    </row>
    <row r="17" spans="1:4" x14ac:dyDescent="0.25">
      <c r="A17" s="13"/>
      <c r="B17" s="11"/>
      <c r="C17" s="13"/>
      <c r="D17" s="13"/>
    </row>
    <row r="18" spans="1:4" x14ac:dyDescent="0.25">
      <c r="A18" s="13"/>
      <c r="B18" s="3"/>
      <c r="C18" s="12"/>
      <c r="D18" s="12"/>
    </row>
    <row r="19" spans="1:4" x14ac:dyDescent="0.25">
      <c r="A19" s="13"/>
      <c r="B19" s="3"/>
      <c r="C19" s="12"/>
      <c r="D19" s="12"/>
    </row>
    <row r="20" spans="1:4" x14ac:dyDescent="0.25">
      <c r="A20" s="13"/>
      <c r="B20" s="11"/>
      <c r="C20" s="13"/>
      <c r="D20" s="13"/>
    </row>
    <row r="21" spans="1:4" x14ac:dyDescent="0.25">
      <c r="A21" s="13"/>
      <c r="B21" s="11"/>
      <c r="C21" s="13"/>
      <c r="D21" s="13"/>
    </row>
    <row r="22" spans="1:4" x14ac:dyDescent="0.25">
      <c r="A22" s="13"/>
      <c r="B22" s="3"/>
      <c r="C22" s="12"/>
      <c r="D22" s="12"/>
    </row>
    <row r="23" spans="1:4" x14ac:dyDescent="0.25">
      <c r="A23" s="13"/>
      <c r="B23" s="3"/>
      <c r="C23" s="13"/>
      <c r="D23" s="13"/>
    </row>
    <row r="24" spans="1:4" x14ac:dyDescent="0.25">
      <c r="A24" s="13"/>
      <c r="B24" s="11"/>
      <c r="C24" s="13"/>
      <c r="D24" s="13"/>
    </row>
    <row r="25" spans="1:4" x14ac:dyDescent="0.25">
      <c r="A25" s="13"/>
      <c r="B25" s="3"/>
      <c r="C25" s="12"/>
      <c r="D25" s="12"/>
    </row>
    <row r="26" spans="1:4" x14ac:dyDescent="0.25">
      <c r="A26" s="13"/>
      <c r="B26" s="3"/>
      <c r="C26" s="13"/>
      <c r="D26" s="13"/>
    </row>
    <row r="27" spans="1:4" x14ac:dyDescent="0.25">
      <c r="A27" s="13"/>
      <c r="B27" s="11"/>
      <c r="C27" s="13"/>
      <c r="D27" s="13"/>
    </row>
    <row r="28" spans="1:4" x14ac:dyDescent="0.25">
      <c r="A28" s="13"/>
      <c r="B28" s="3"/>
      <c r="C28" s="12"/>
      <c r="D28" s="12"/>
    </row>
    <row r="29" spans="1:4" x14ac:dyDescent="0.25">
      <c r="A29" s="13"/>
      <c r="B29" s="3"/>
      <c r="C29" s="13"/>
      <c r="D29" s="13"/>
    </row>
    <row r="30" spans="1:4" x14ac:dyDescent="0.25">
      <c r="A30" s="13"/>
      <c r="B30" s="11"/>
      <c r="C30" s="13"/>
      <c r="D30" s="12"/>
    </row>
    <row r="31" spans="1:4" x14ac:dyDescent="0.25">
      <c r="A31" s="13"/>
      <c r="B31" s="3"/>
      <c r="C31" s="12"/>
      <c r="D31" s="12"/>
    </row>
    <row r="32" spans="1:4" x14ac:dyDescent="0.25">
      <c r="A32" s="13"/>
      <c r="B32" s="11"/>
      <c r="C32" s="13"/>
      <c r="D32" s="13"/>
    </row>
    <row r="33" spans="1:4" x14ac:dyDescent="0.25">
      <c r="A33" s="13"/>
      <c r="B33" s="3"/>
      <c r="C33" s="12"/>
      <c r="D33" s="12"/>
    </row>
  </sheetData>
  <mergeCells count="3">
    <mergeCell ref="B1:D1"/>
    <mergeCell ref="B2:D2"/>
    <mergeCell ref="B3:D3"/>
  </mergeCell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27"/>
  <sheetViews>
    <sheetView workbookViewId="0">
      <selection activeCell="D14" sqref="D14"/>
    </sheetView>
  </sheetViews>
  <sheetFormatPr defaultRowHeight="15" x14ac:dyDescent="0.25"/>
  <cols>
    <col min="1" max="1" width="3.7109375" customWidth="1"/>
    <col min="2" max="2" width="49.42578125" customWidth="1"/>
    <col min="3" max="3" width="10.5703125" customWidth="1"/>
    <col min="4" max="4" width="12.7109375" customWidth="1"/>
  </cols>
  <sheetData>
    <row r="1" spans="1:8" ht="21" x14ac:dyDescent="0.35">
      <c r="A1" s="1"/>
      <c r="B1" s="52" t="s">
        <v>55</v>
      </c>
      <c r="C1" s="52"/>
      <c r="D1" s="52"/>
      <c r="E1" s="6"/>
      <c r="F1" s="6"/>
      <c r="G1" s="6"/>
      <c r="H1" s="6"/>
    </row>
    <row r="2" spans="1:8" ht="15.75" x14ac:dyDescent="0.25">
      <c r="A2" s="1"/>
      <c r="B2" s="53" t="s">
        <v>31</v>
      </c>
      <c r="C2" s="53"/>
      <c r="D2" s="53"/>
      <c r="E2" s="1"/>
      <c r="F2" s="1"/>
      <c r="G2" s="1"/>
      <c r="H2" s="1"/>
    </row>
    <row r="3" spans="1:8" ht="15.75" x14ac:dyDescent="0.25">
      <c r="A3" s="1"/>
      <c r="B3" s="52" t="s">
        <v>37</v>
      </c>
      <c r="C3" s="52"/>
      <c r="D3" s="52"/>
      <c r="E3" s="1"/>
      <c r="F3" s="1"/>
      <c r="G3" s="1"/>
      <c r="H3" s="1"/>
    </row>
    <row r="4" spans="1:8" x14ac:dyDescent="0.25">
      <c r="A4" s="7"/>
      <c r="B4" s="27" t="s">
        <v>0</v>
      </c>
      <c r="C4" s="7" t="s">
        <v>1</v>
      </c>
      <c r="D4" s="8" t="s">
        <v>25</v>
      </c>
      <c r="E4" s="1"/>
      <c r="F4" s="1"/>
      <c r="G4" s="1"/>
      <c r="H4" s="1"/>
    </row>
    <row r="5" spans="1:8" x14ac:dyDescent="0.25">
      <c r="A5" s="30"/>
      <c r="B5" s="31" t="s">
        <v>3</v>
      </c>
      <c r="C5" s="30"/>
      <c r="D5" s="30"/>
      <c r="E5" s="1"/>
      <c r="F5" s="1"/>
      <c r="G5" s="1"/>
      <c r="H5" s="1"/>
    </row>
    <row r="6" spans="1:8" s="1" customFormat="1" x14ac:dyDescent="0.25">
      <c r="A6" s="30">
        <v>1</v>
      </c>
      <c r="B6" s="30" t="s">
        <v>64</v>
      </c>
      <c r="C6" s="30">
        <v>3312.8</v>
      </c>
      <c r="D6" s="31"/>
    </row>
    <row r="7" spans="1:8" s="5" customFormat="1" x14ac:dyDescent="0.25">
      <c r="A7" s="33">
        <v>2</v>
      </c>
      <c r="B7" s="32" t="s">
        <v>65</v>
      </c>
      <c r="C7" s="32">
        <v>11332.7</v>
      </c>
      <c r="D7" s="33"/>
    </row>
    <row r="8" spans="1:8" ht="30" x14ac:dyDescent="0.25">
      <c r="A8" s="32">
        <v>3</v>
      </c>
      <c r="B8" s="30" t="s">
        <v>66</v>
      </c>
      <c r="C8" s="32">
        <v>113666.9</v>
      </c>
      <c r="D8" s="33"/>
    </row>
    <row r="9" spans="1:8" x14ac:dyDescent="0.25">
      <c r="A9" s="32"/>
      <c r="B9" s="31" t="s">
        <v>60</v>
      </c>
      <c r="C9" s="33">
        <f>SUM(C6:C8)</f>
        <v>128312.4</v>
      </c>
      <c r="D9" s="33">
        <f>C9</f>
        <v>128312.4</v>
      </c>
    </row>
    <row r="10" spans="1:8" s="5" customFormat="1" x14ac:dyDescent="0.25">
      <c r="A10" s="32"/>
      <c r="B10" s="31" t="s">
        <v>9</v>
      </c>
      <c r="C10" s="33"/>
      <c r="D10" s="33"/>
    </row>
    <row r="11" spans="1:8" x14ac:dyDescent="0.25">
      <c r="A11" s="32">
        <v>1</v>
      </c>
      <c r="B11" s="32" t="s">
        <v>72</v>
      </c>
      <c r="C11" s="32">
        <v>4624.34</v>
      </c>
      <c r="D11" s="33">
        <f>C11+D9</f>
        <v>132936.74</v>
      </c>
    </row>
    <row r="12" spans="1:8" x14ac:dyDescent="0.25">
      <c r="A12" s="32"/>
      <c r="B12" s="31" t="s">
        <v>10</v>
      </c>
      <c r="C12" s="32"/>
      <c r="D12" s="33"/>
    </row>
    <row r="13" spans="1:8" x14ac:dyDescent="0.25">
      <c r="A13" s="32">
        <v>1</v>
      </c>
      <c r="B13" s="30" t="s">
        <v>75</v>
      </c>
      <c r="C13" s="32">
        <v>8008.1</v>
      </c>
      <c r="D13" s="33">
        <f>C13+D11</f>
        <v>140944.84</v>
      </c>
    </row>
    <row r="14" spans="1:8" x14ac:dyDescent="0.25">
      <c r="A14" s="32"/>
      <c r="B14" s="30"/>
      <c r="C14" s="32"/>
      <c r="D14" s="32"/>
    </row>
    <row r="15" spans="1:8" x14ac:dyDescent="0.25">
      <c r="A15" s="32"/>
      <c r="B15" s="31"/>
      <c r="C15" s="33"/>
      <c r="D15" s="33"/>
    </row>
    <row r="16" spans="1:8" x14ac:dyDescent="0.25">
      <c r="A16" s="32"/>
      <c r="B16" s="31"/>
      <c r="C16" s="32"/>
      <c r="D16" s="32"/>
    </row>
    <row r="17" spans="1:4" x14ac:dyDescent="0.25">
      <c r="A17" s="32"/>
      <c r="B17" s="30"/>
      <c r="C17" s="32"/>
      <c r="D17" s="32"/>
    </row>
    <row r="18" spans="1:4" x14ac:dyDescent="0.25">
      <c r="A18" s="32"/>
      <c r="B18" s="31"/>
      <c r="C18" s="33"/>
      <c r="D18" s="33"/>
    </row>
    <row r="19" spans="1:4" x14ac:dyDescent="0.25">
      <c r="A19" s="32"/>
      <c r="B19" s="31"/>
      <c r="C19" s="33"/>
      <c r="D19" s="33"/>
    </row>
    <row r="20" spans="1:4" x14ac:dyDescent="0.25">
      <c r="A20" s="32"/>
      <c r="B20" s="30"/>
      <c r="C20" s="32"/>
      <c r="D20" s="32"/>
    </row>
    <row r="21" spans="1:4" x14ac:dyDescent="0.25">
      <c r="A21" s="32"/>
      <c r="B21" s="30"/>
      <c r="C21" s="32"/>
      <c r="D21" s="32"/>
    </row>
    <row r="22" spans="1:4" x14ac:dyDescent="0.25">
      <c r="A22" s="32"/>
      <c r="B22" s="31"/>
      <c r="C22" s="33"/>
      <c r="D22" s="33"/>
    </row>
    <row r="23" spans="1:4" x14ac:dyDescent="0.25">
      <c r="A23" s="32"/>
      <c r="B23" s="31"/>
      <c r="C23" s="32"/>
      <c r="D23" s="32"/>
    </row>
    <row r="24" spans="1:4" x14ac:dyDescent="0.25">
      <c r="A24" s="32"/>
      <c r="B24" s="30"/>
      <c r="C24" s="32"/>
      <c r="D24" s="32"/>
    </row>
    <row r="25" spans="1:4" x14ac:dyDescent="0.25">
      <c r="A25" s="32"/>
      <c r="B25" s="31"/>
      <c r="C25" s="33"/>
      <c r="D25" s="33"/>
    </row>
    <row r="26" spans="1:4" x14ac:dyDescent="0.25">
      <c r="A26" s="32"/>
      <c r="B26" s="31"/>
      <c r="C26" s="32"/>
      <c r="D26" s="32"/>
    </row>
    <row r="27" spans="1:4" x14ac:dyDescent="0.25">
      <c r="A27" s="13"/>
      <c r="B27" s="11"/>
      <c r="C27" s="13"/>
      <c r="D27" s="13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27"/>
  <sheetViews>
    <sheetView view="pageBreakPreview" topLeftCell="A2" zoomScale="65" zoomScaleNormal="65" zoomScaleSheetLayoutView="65" workbookViewId="0">
      <selection activeCell="M11" sqref="M11"/>
    </sheetView>
  </sheetViews>
  <sheetFormatPr defaultRowHeight="15" x14ac:dyDescent="0.25"/>
  <cols>
    <col min="1" max="1" width="28.5703125" style="1" customWidth="1"/>
    <col min="2" max="2" width="15" customWidth="1"/>
    <col min="3" max="3" width="17.140625" customWidth="1"/>
    <col min="4" max="4" width="18.140625" customWidth="1"/>
    <col min="5" max="5" width="18.28515625" customWidth="1"/>
    <col min="6" max="6" width="15.85546875" customWidth="1"/>
    <col min="7" max="7" width="15.140625" customWidth="1"/>
    <col min="8" max="8" width="15.28515625" customWidth="1"/>
    <col min="9" max="9" width="17.42578125" customWidth="1"/>
    <col min="10" max="10" width="15.140625" customWidth="1"/>
    <col min="11" max="11" width="14.85546875" customWidth="1"/>
    <col min="12" max="13" width="15.28515625" customWidth="1"/>
    <col min="14" max="14" width="19.28515625" customWidth="1"/>
  </cols>
  <sheetData>
    <row r="1" spans="1:14" ht="15.75" x14ac:dyDescent="0.25">
      <c r="A1" s="54" t="s">
        <v>53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</row>
    <row r="2" spans="1:14" ht="21" x14ac:dyDescent="0.35">
      <c r="A2" s="6" t="s">
        <v>31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</row>
    <row r="3" spans="1:14" s="10" customFormat="1" ht="20.25" customHeight="1" x14ac:dyDescent="0.25">
      <c r="A3" s="8"/>
      <c r="B3" s="20" t="s">
        <v>2</v>
      </c>
      <c r="C3" s="20" t="s">
        <v>6</v>
      </c>
      <c r="D3" s="20" t="s">
        <v>3</v>
      </c>
      <c r="E3" s="20" t="s">
        <v>7</v>
      </c>
      <c r="F3" s="20" t="s">
        <v>8</v>
      </c>
      <c r="G3" s="20" t="s">
        <v>9</v>
      </c>
      <c r="H3" s="20" t="s">
        <v>10</v>
      </c>
      <c r="I3" s="20" t="s">
        <v>11</v>
      </c>
      <c r="J3" s="20" t="s">
        <v>12</v>
      </c>
      <c r="K3" s="20" t="s">
        <v>13</v>
      </c>
      <c r="L3" s="20" t="s">
        <v>14</v>
      </c>
      <c r="M3" s="20" t="s">
        <v>15</v>
      </c>
      <c r="N3" s="16" t="s">
        <v>16</v>
      </c>
    </row>
    <row r="4" spans="1:14" ht="39.75" customHeight="1" x14ac:dyDescent="0.35">
      <c r="A4" s="21" t="s">
        <v>27</v>
      </c>
      <c r="B4" s="17">
        <f>B5+B6+B8</f>
        <v>16040.65</v>
      </c>
      <c r="C4" s="17">
        <f t="shared" ref="C4:N4" si="0">C5+C6+C8</f>
        <v>16040.65</v>
      </c>
      <c r="D4" s="17">
        <f t="shared" si="0"/>
        <v>16040.65</v>
      </c>
      <c r="E4" s="17">
        <f>E5+E6+E7+E8</f>
        <v>16040.65</v>
      </c>
      <c r="F4" s="17">
        <f t="shared" si="0"/>
        <v>16040.65</v>
      </c>
      <c r="G4" s="17">
        <f t="shared" si="0"/>
        <v>16040.65</v>
      </c>
      <c r="H4" s="17">
        <f t="shared" si="0"/>
        <v>16040.65</v>
      </c>
      <c r="I4" s="17">
        <f t="shared" si="0"/>
        <v>16040.65</v>
      </c>
      <c r="J4" s="17">
        <f t="shared" si="0"/>
        <v>16040.65</v>
      </c>
      <c r="K4" s="17">
        <f t="shared" si="0"/>
        <v>16040.65</v>
      </c>
      <c r="L4" s="17">
        <f t="shared" si="0"/>
        <v>16040.65</v>
      </c>
      <c r="M4" s="17">
        <f t="shared" si="0"/>
        <v>18665.650000000001</v>
      </c>
      <c r="N4" s="17">
        <f t="shared" si="0"/>
        <v>195112.8</v>
      </c>
    </row>
    <row r="5" spans="1:14" ht="39" customHeight="1" x14ac:dyDescent="0.35">
      <c r="A5" s="21" t="s">
        <v>38</v>
      </c>
      <c r="B5" s="18">
        <v>7116</v>
      </c>
      <c r="C5" s="18">
        <v>7116</v>
      </c>
      <c r="D5" s="18">
        <v>7116</v>
      </c>
      <c r="E5" s="18">
        <v>7116</v>
      </c>
      <c r="F5" s="18">
        <v>7116</v>
      </c>
      <c r="G5" s="18">
        <v>7116</v>
      </c>
      <c r="H5" s="18">
        <v>7116</v>
      </c>
      <c r="I5" s="18">
        <v>7116</v>
      </c>
      <c r="J5" s="18">
        <v>7116</v>
      </c>
      <c r="K5" s="18">
        <v>7116</v>
      </c>
      <c r="L5" s="18">
        <v>7116</v>
      </c>
      <c r="M5" s="18">
        <v>7116</v>
      </c>
      <c r="N5" s="18">
        <f t="shared" ref="N5:N23" si="1">SUM(B5:M5)</f>
        <v>85392</v>
      </c>
    </row>
    <row r="6" spans="1:14" ht="44.25" customHeight="1" x14ac:dyDescent="0.35">
      <c r="A6" s="21" t="s">
        <v>39</v>
      </c>
      <c r="B6" s="18">
        <v>8924.65</v>
      </c>
      <c r="C6" s="18">
        <v>8924.65</v>
      </c>
      <c r="D6" s="18">
        <v>8924.65</v>
      </c>
      <c r="E6" s="18">
        <v>8924.65</v>
      </c>
      <c r="F6" s="18">
        <v>8924.65</v>
      </c>
      <c r="G6" s="18">
        <v>8924.65</v>
      </c>
      <c r="H6" s="18">
        <v>8924.65</v>
      </c>
      <c r="I6" s="18">
        <v>8924.65</v>
      </c>
      <c r="J6" s="18">
        <v>8924.65</v>
      </c>
      <c r="K6" s="18">
        <v>8924.65</v>
      </c>
      <c r="L6" s="18">
        <v>8924.65</v>
      </c>
      <c r="M6" s="18">
        <v>8924.65</v>
      </c>
      <c r="N6" s="18">
        <f>SUM(B6:M6)</f>
        <v>107095.79999999997</v>
      </c>
    </row>
    <row r="7" spans="1:14" ht="44.25" customHeight="1" x14ac:dyDescent="0.35">
      <c r="A7" s="21" t="s">
        <v>51</v>
      </c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</row>
    <row r="8" spans="1:14" ht="44.25" customHeight="1" x14ac:dyDescent="0.35">
      <c r="A8" s="21" t="s">
        <v>40</v>
      </c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>
        <v>2625</v>
      </c>
      <c r="N8" s="18">
        <f>SUM(B8:M8)</f>
        <v>2625</v>
      </c>
    </row>
    <row r="9" spans="1:14" ht="36" customHeight="1" x14ac:dyDescent="0.35">
      <c r="A9" s="22" t="s">
        <v>17</v>
      </c>
      <c r="B9" s="17">
        <f>B10+B11+B12+B13</f>
        <v>29880</v>
      </c>
      <c r="C9" s="17">
        <f t="shared" ref="C9:M9" si="2">C10+C11+C12+C13</f>
        <v>22352.53</v>
      </c>
      <c r="D9" s="17">
        <f>D10+D11+D12+D13</f>
        <v>47400.35</v>
      </c>
      <c r="E9" s="17">
        <f>E10+E11+E12+E13</f>
        <v>9111.5299999999988</v>
      </c>
      <c r="F9" s="17">
        <f t="shared" si="2"/>
        <v>3320</v>
      </c>
      <c r="G9" s="17">
        <f t="shared" si="2"/>
        <v>3320</v>
      </c>
      <c r="H9" s="17">
        <f t="shared" si="2"/>
        <v>1579.42</v>
      </c>
      <c r="I9" s="17">
        <f t="shared" si="2"/>
        <v>795.65</v>
      </c>
      <c r="J9" s="17">
        <f t="shared" si="2"/>
        <v>593.77</v>
      </c>
      <c r="K9" s="17">
        <f t="shared" si="2"/>
        <v>3990.5</v>
      </c>
      <c r="L9" s="17">
        <f>L10+L11+L12+L13</f>
        <v>17174.77</v>
      </c>
      <c r="M9" s="17">
        <f t="shared" si="2"/>
        <v>10770.65</v>
      </c>
      <c r="N9" s="18">
        <f>SUM(B9:M9)</f>
        <v>150289.16999999998</v>
      </c>
    </row>
    <row r="10" spans="1:14" ht="40.5" customHeight="1" x14ac:dyDescent="0.35">
      <c r="A10" s="21" t="s">
        <v>18</v>
      </c>
      <c r="B10" s="18"/>
      <c r="C10" s="18"/>
      <c r="D10" s="18">
        <f>9254.7-3214.7</f>
        <v>6040.0000000000009</v>
      </c>
      <c r="E10" s="18"/>
      <c r="F10" s="18">
        <v>3320</v>
      </c>
      <c r="G10" s="18"/>
      <c r="H10" s="18"/>
      <c r="I10" s="18"/>
      <c r="J10" s="18"/>
      <c r="K10" s="18"/>
      <c r="L10" s="18">
        <v>3145</v>
      </c>
      <c r="M10" s="18">
        <f>2075+3560</f>
        <v>5635</v>
      </c>
      <c r="N10" s="17">
        <f t="shared" si="1"/>
        <v>18140</v>
      </c>
    </row>
    <row r="11" spans="1:14" ht="45.75" customHeight="1" x14ac:dyDescent="0.35">
      <c r="A11" s="21" t="s">
        <v>19</v>
      </c>
      <c r="B11" s="19">
        <v>29880</v>
      </c>
      <c r="C11" s="18">
        <v>21165</v>
      </c>
      <c r="D11" s="18">
        <v>37350</v>
      </c>
      <c r="E11" s="18"/>
      <c r="F11" s="18"/>
      <c r="G11" s="18">
        <v>3320</v>
      </c>
      <c r="H11" s="18"/>
      <c r="I11" s="18"/>
      <c r="J11" s="18"/>
      <c r="K11" s="18">
        <v>3990.5</v>
      </c>
      <c r="L11" s="18">
        <v>8300</v>
      </c>
      <c r="M11" s="18">
        <f>7710-3560</f>
        <v>4150</v>
      </c>
      <c r="N11" s="17">
        <f t="shared" si="1"/>
        <v>108155.5</v>
      </c>
    </row>
    <row r="12" spans="1:14" ht="45.75" customHeight="1" x14ac:dyDescent="0.35">
      <c r="A12" s="26" t="s">
        <v>33</v>
      </c>
      <c r="B12" s="19"/>
      <c r="C12" s="18"/>
      <c r="D12" s="18">
        <v>3214.7</v>
      </c>
      <c r="E12" s="18">
        <v>6142.7</v>
      </c>
      <c r="F12" s="18"/>
      <c r="G12" s="18"/>
      <c r="H12" s="18"/>
      <c r="I12" s="18"/>
      <c r="J12" s="18"/>
      <c r="K12" s="18"/>
      <c r="L12" s="18">
        <v>5136</v>
      </c>
      <c r="M12" s="18"/>
      <c r="N12" s="37">
        <f t="shared" si="1"/>
        <v>14493.4</v>
      </c>
    </row>
    <row r="13" spans="1:14" ht="21.75" customHeight="1" x14ac:dyDescent="0.35">
      <c r="A13" s="26" t="s">
        <v>20</v>
      </c>
      <c r="B13" s="18"/>
      <c r="C13" s="18">
        <v>1187.53</v>
      </c>
      <c r="D13" s="18">
        <v>795.65</v>
      </c>
      <c r="E13" s="18">
        <v>2968.83</v>
      </c>
      <c r="F13" s="18"/>
      <c r="G13" s="18"/>
      <c r="H13" s="18">
        <v>1579.42</v>
      </c>
      <c r="I13" s="18">
        <v>795.65</v>
      </c>
      <c r="J13" s="18">
        <v>593.77</v>
      </c>
      <c r="K13" s="18"/>
      <c r="L13" s="18">
        <v>593.77</v>
      </c>
      <c r="M13" s="18">
        <v>985.65</v>
      </c>
      <c r="N13" s="18">
        <f t="shared" si="1"/>
        <v>9500.27</v>
      </c>
    </row>
    <row r="14" spans="1:14" ht="23.25" customHeight="1" x14ac:dyDescent="0.35">
      <c r="A14" s="22" t="s">
        <v>21</v>
      </c>
      <c r="B14" s="17">
        <f>B15+B16+B17</f>
        <v>0</v>
      </c>
      <c r="C14" s="17">
        <f t="shared" ref="C14:N14" si="3">C15+C16+C17</f>
        <v>0</v>
      </c>
      <c r="D14" s="17">
        <f t="shared" si="3"/>
        <v>128312.4</v>
      </c>
      <c r="E14" s="17">
        <f t="shared" si="3"/>
        <v>9283</v>
      </c>
      <c r="F14" s="17">
        <f t="shared" si="3"/>
        <v>0</v>
      </c>
      <c r="G14" s="17">
        <f t="shared" si="3"/>
        <v>4624.34</v>
      </c>
      <c r="H14" s="17">
        <f t="shared" si="3"/>
        <v>8008.1</v>
      </c>
      <c r="I14" s="17">
        <f t="shared" si="3"/>
        <v>0</v>
      </c>
      <c r="J14" s="17">
        <f t="shared" si="3"/>
        <v>0</v>
      </c>
      <c r="K14" s="17">
        <f t="shared" si="3"/>
        <v>0</v>
      </c>
      <c r="L14" s="17">
        <f t="shared" si="3"/>
        <v>0</v>
      </c>
      <c r="M14" s="17">
        <f t="shared" si="3"/>
        <v>0</v>
      </c>
      <c r="N14" s="17">
        <f t="shared" si="3"/>
        <v>150227.84</v>
      </c>
    </row>
    <row r="15" spans="1:14" ht="42" customHeight="1" x14ac:dyDescent="0.35">
      <c r="A15" s="21" t="s">
        <v>22</v>
      </c>
      <c r="B15" s="18"/>
      <c r="C15" s="18"/>
      <c r="D15" s="18">
        <v>128312.4</v>
      </c>
      <c r="E15" s="18"/>
      <c r="F15" s="18"/>
      <c r="G15" s="18">
        <v>4624.34</v>
      </c>
      <c r="H15" s="18">
        <v>8008.1</v>
      </c>
      <c r="I15" s="18"/>
      <c r="J15" s="18"/>
      <c r="K15" s="18"/>
      <c r="L15" s="18"/>
      <c r="M15" s="18"/>
      <c r="N15" s="18">
        <f t="shared" si="1"/>
        <v>140944.84</v>
      </c>
    </row>
    <row r="16" spans="1:14" ht="40.5" customHeight="1" x14ac:dyDescent="0.35">
      <c r="A16" s="21" t="s">
        <v>23</v>
      </c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>
        <f t="shared" si="1"/>
        <v>0</v>
      </c>
    </row>
    <row r="17" spans="1:14" ht="40.5" customHeight="1" x14ac:dyDescent="0.35">
      <c r="A17" s="26" t="s">
        <v>32</v>
      </c>
      <c r="B17" s="18"/>
      <c r="C17" s="18"/>
      <c r="D17" s="18"/>
      <c r="E17" s="18">
        <v>9283</v>
      </c>
      <c r="F17" s="18"/>
      <c r="G17" s="18"/>
      <c r="H17" s="18"/>
      <c r="I17" s="18"/>
      <c r="J17" s="18"/>
      <c r="K17" s="18"/>
      <c r="L17" s="18"/>
      <c r="M17" s="18"/>
      <c r="N17" s="18">
        <f>SUM(B17:M17)</f>
        <v>9283</v>
      </c>
    </row>
    <row r="18" spans="1:14" ht="40.5" customHeight="1" x14ac:dyDescent="0.35">
      <c r="A18" s="28" t="s">
        <v>42</v>
      </c>
      <c r="B18" s="18"/>
      <c r="C18" s="18"/>
      <c r="D18" s="18"/>
      <c r="E18" s="18"/>
      <c r="F18" s="18"/>
      <c r="G18" s="18">
        <v>2357.6999999999998</v>
      </c>
      <c r="H18" s="18">
        <v>622.5</v>
      </c>
      <c r="I18" s="18"/>
      <c r="J18" s="18"/>
      <c r="K18" s="18"/>
      <c r="L18" s="18">
        <v>800.3</v>
      </c>
      <c r="M18" s="18"/>
      <c r="N18" s="18">
        <f>SUM(B18:M18)</f>
        <v>3780.5</v>
      </c>
    </row>
    <row r="19" spans="1:14" ht="40.5" customHeight="1" x14ac:dyDescent="0.35">
      <c r="A19" s="22" t="s">
        <v>45</v>
      </c>
      <c r="B19" s="17">
        <f>B20+B21+B22</f>
        <v>0</v>
      </c>
      <c r="C19" s="17">
        <f t="shared" ref="C19:N19" si="4">C20+C21+C22</f>
        <v>0</v>
      </c>
      <c r="D19" s="17">
        <f t="shared" si="4"/>
        <v>0</v>
      </c>
      <c r="E19" s="17">
        <f t="shared" si="4"/>
        <v>0</v>
      </c>
      <c r="F19" s="17">
        <f t="shared" si="4"/>
        <v>0</v>
      </c>
      <c r="G19" s="17">
        <f t="shared" si="4"/>
        <v>0</v>
      </c>
      <c r="H19" s="17">
        <f t="shared" si="4"/>
        <v>0</v>
      </c>
      <c r="I19" s="17">
        <f t="shared" si="4"/>
        <v>0</v>
      </c>
      <c r="J19" s="17">
        <f t="shared" si="4"/>
        <v>0</v>
      </c>
      <c r="K19" s="17">
        <f t="shared" si="4"/>
        <v>0</v>
      </c>
      <c r="L19" s="17">
        <f t="shared" si="4"/>
        <v>0</v>
      </c>
      <c r="M19" s="17">
        <f t="shared" si="4"/>
        <v>0</v>
      </c>
      <c r="N19" s="17">
        <f t="shared" si="4"/>
        <v>0</v>
      </c>
    </row>
    <row r="20" spans="1:14" ht="40.5" customHeight="1" x14ac:dyDescent="0.35">
      <c r="A20" s="21" t="s">
        <v>46</v>
      </c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>
        <f t="shared" ref="N20:N21" si="5">SUM(B20:M20)</f>
        <v>0</v>
      </c>
    </row>
    <row r="21" spans="1:14" ht="40.5" customHeight="1" x14ac:dyDescent="0.35">
      <c r="A21" s="21" t="s">
        <v>47</v>
      </c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>
        <f t="shared" si="5"/>
        <v>0</v>
      </c>
    </row>
    <row r="22" spans="1:14" ht="40.5" customHeight="1" x14ac:dyDescent="0.35">
      <c r="A22" s="26" t="s">
        <v>48</v>
      </c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>
        <f>SUM(B22:M22)</f>
        <v>0</v>
      </c>
    </row>
    <row r="23" spans="1:14" ht="39.75" customHeight="1" x14ac:dyDescent="0.35">
      <c r="A23" s="22" t="s">
        <v>49</v>
      </c>
      <c r="B23" s="17">
        <v>12259.62</v>
      </c>
      <c r="C23" s="17">
        <v>12259.62</v>
      </c>
      <c r="D23" s="17">
        <v>12259.62</v>
      </c>
      <c r="E23" s="17">
        <v>12259.62</v>
      </c>
      <c r="F23" s="17">
        <v>12259.62</v>
      </c>
      <c r="G23" s="17">
        <v>12259.62</v>
      </c>
      <c r="H23" s="17">
        <v>12258.54</v>
      </c>
      <c r="I23" s="17">
        <v>12258.54</v>
      </c>
      <c r="J23" s="17">
        <v>12258.54</v>
      </c>
      <c r="K23" s="17">
        <v>12258.54</v>
      </c>
      <c r="L23" s="17">
        <v>12258.54</v>
      </c>
      <c r="M23" s="17">
        <v>12258.54</v>
      </c>
      <c r="N23" s="17">
        <f t="shared" si="1"/>
        <v>147108.96000000005</v>
      </c>
    </row>
    <row r="24" spans="1:14" ht="22.5" customHeight="1" x14ac:dyDescent="0.35">
      <c r="A24" s="22" t="s">
        <v>24</v>
      </c>
      <c r="B24" s="17">
        <f t="shared" ref="B24:N24" si="6">B4+B9+B14+B18+B23+B19</f>
        <v>58180.270000000004</v>
      </c>
      <c r="C24" s="17">
        <f t="shared" si="6"/>
        <v>50652.800000000003</v>
      </c>
      <c r="D24" s="17">
        <f>D4+D9+D14+D18+D23+D19</f>
        <v>204013.02</v>
      </c>
      <c r="E24" s="17">
        <f t="shared" si="6"/>
        <v>46694.8</v>
      </c>
      <c r="F24" s="17">
        <f t="shared" si="6"/>
        <v>31620.270000000004</v>
      </c>
      <c r="G24" s="17">
        <f t="shared" si="6"/>
        <v>38602.310000000005</v>
      </c>
      <c r="H24" s="17">
        <f>H4+H9+H14+H18+H23+H19</f>
        <v>38509.21</v>
      </c>
      <c r="I24" s="17">
        <f t="shared" si="6"/>
        <v>29094.84</v>
      </c>
      <c r="J24" s="17">
        <f t="shared" si="6"/>
        <v>28892.959999999999</v>
      </c>
      <c r="K24" s="17">
        <f t="shared" si="6"/>
        <v>32289.690000000002</v>
      </c>
      <c r="L24" s="17">
        <f t="shared" si="6"/>
        <v>46274.26</v>
      </c>
      <c r="M24" s="17">
        <f t="shared" si="6"/>
        <v>41694.840000000004</v>
      </c>
      <c r="N24" s="17">
        <f t="shared" si="6"/>
        <v>646519.27</v>
      </c>
    </row>
    <row r="25" spans="1:14" ht="15.75" x14ac:dyDescent="0.25">
      <c r="A25" s="55" t="s">
        <v>50</v>
      </c>
      <c r="B25" s="55"/>
      <c r="C25" s="55"/>
      <c r="D25" s="23"/>
      <c r="E25" s="23"/>
      <c r="F25" s="23"/>
      <c r="G25" s="23"/>
      <c r="H25" s="23"/>
      <c r="I25" s="23"/>
      <c r="J25" s="23"/>
      <c r="K25" s="23"/>
      <c r="L25" s="56" t="s">
        <v>28</v>
      </c>
      <c r="M25" s="56"/>
      <c r="N25" s="56"/>
    </row>
    <row r="26" spans="1:14" ht="15.75" x14ac:dyDescent="0.25">
      <c r="A26" s="24"/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</row>
    <row r="27" spans="1:14" ht="15.75" x14ac:dyDescent="0.25">
      <c r="A27" s="55" t="s">
        <v>26</v>
      </c>
      <c r="B27" s="55"/>
      <c r="C27" s="55"/>
      <c r="D27" s="23"/>
      <c r="E27" s="23"/>
      <c r="F27" s="23"/>
      <c r="G27" s="23"/>
      <c r="H27" s="23"/>
      <c r="I27" s="23"/>
      <c r="J27" s="23"/>
      <c r="K27" s="23"/>
      <c r="L27" s="56" t="s">
        <v>34</v>
      </c>
      <c r="M27" s="56"/>
      <c r="N27" s="56"/>
    </row>
  </sheetData>
  <mergeCells count="5">
    <mergeCell ref="A1:N1"/>
    <mergeCell ref="A25:C25"/>
    <mergeCell ref="A27:C27"/>
    <mergeCell ref="L25:N25"/>
    <mergeCell ref="L27:N27"/>
  </mergeCells>
  <pageMargins left="0.70866141732283472" right="0.70866141732283472" top="0.74803149606299213" bottom="0.74803149606299213" header="0.31496062992125984" footer="0.31496062992125984"/>
  <pageSetup paperSize="9" scale="54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36"/>
  <sheetViews>
    <sheetView workbookViewId="0">
      <selection activeCell="D11" sqref="D11"/>
    </sheetView>
  </sheetViews>
  <sheetFormatPr defaultRowHeight="15" x14ac:dyDescent="0.25"/>
  <cols>
    <col min="1" max="1" width="6.140625" customWidth="1"/>
    <col min="2" max="2" width="54.42578125" customWidth="1"/>
    <col min="3" max="3" width="11.140625" customWidth="1"/>
    <col min="4" max="4" width="11.7109375" customWidth="1"/>
  </cols>
  <sheetData>
    <row r="1" spans="1:4" ht="15.75" x14ac:dyDescent="0.25">
      <c r="A1" s="1"/>
      <c r="B1" s="52" t="s">
        <v>55</v>
      </c>
      <c r="C1" s="52"/>
      <c r="D1" s="52"/>
    </row>
    <row r="2" spans="1:4" ht="15.75" x14ac:dyDescent="0.25">
      <c r="A2" s="1"/>
      <c r="B2" s="53" t="s">
        <v>31</v>
      </c>
      <c r="C2" s="53"/>
      <c r="D2" s="53"/>
    </row>
    <row r="3" spans="1:4" ht="15.75" x14ac:dyDescent="0.25">
      <c r="A3" s="1"/>
      <c r="B3" s="52" t="s">
        <v>43</v>
      </c>
      <c r="C3" s="52"/>
      <c r="D3" s="52"/>
    </row>
    <row r="4" spans="1:4" ht="26.25" x14ac:dyDescent="0.25">
      <c r="A4" s="7"/>
      <c r="B4" s="27" t="s">
        <v>0</v>
      </c>
      <c r="C4" s="7" t="s">
        <v>1</v>
      </c>
      <c r="D4" s="8" t="s">
        <v>25</v>
      </c>
    </row>
    <row r="5" spans="1:4" x14ac:dyDescent="0.25">
      <c r="A5" s="30"/>
      <c r="B5" s="31" t="s">
        <v>9</v>
      </c>
      <c r="C5" s="31"/>
      <c r="D5" s="30"/>
    </row>
    <row r="6" spans="1:4" x14ac:dyDescent="0.25">
      <c r="A6" s="30">
        <v>1</v>
      </c>
      <c r="B6" s="30" t="s">
        <v>74</v>
      </c>
      <c r="C6" s="31">
        <v>2357.6999999999998</v>
      </c>
      <c r="D6" s="31">
        <f>C6</f>
        <v>2357.6999999999998</v>
      </c>
    </row>
    <row r="7" spans="1:4" x14ac:dyDescent="0.25">
      <c r="A7" s="33"/>
      <c r="B7" s="33" t="s">
        <v>10</v>
      </c>
      <c r="C7" s="33"/>
      <c r="D7" s="33"/>
    </row>
    <row r="8" spans="1:4" x14ac:dyDescent="0.25">
      <c r="A8" s="32">
        <v>1</v>
      </c>
      <c r="B8" s="30" t="s">
        <v>76</v>
      </c>
      <c r="C8" s="32">
        <v>622.5</v>
      </c>
      <c r="D8" s="33">
        <f>C8+D6</f>
        <v>2980.2</v>
      </c>
    </row>
    <row r="9" spans="1:4" x14ac:dyDescent="0.25">
      <c r="A9" s="32"/>
      <c r="B9" s="31" t="s">
        <v>14</v>
      </c>
      <c r="C9" s="32"/>
      <c r="D9" s="32"/>
    </row>
    <row r="10" spans="1:4" x14ac:dyDescent="0.25">
      <c r="A10" s="32">
        <v>1</v>
      </c>
      <c r="B10" s="30" t="s">
        <v>76</v>
      </c>
      <c r="C10" s="33">
        <v>800.3</v>
      </c>
      <c r="D10" s="33">
        <f>C10+D8</f>
        <v>3780.5</v>
      </c>
    </row>
    <row r="11" spans="1:4" x14ac:dyDescent="0.25">
      <c r="A11" s="32"/>
      <c r="B11" s="33"/>
      <c r="C11" s="33"/>
      <c r="D11" s="33"/>
    </row>
    <row r="12" spans="1:4" x14ac:dyDescent="0.25">
      <c r="A12" s="33"/>
      <c r="B12" s="30"/>
      <c r="C12" s="33"/>
      <c r="D12" s="33"/>
    </row>
    <row r="13" spans="1:4" x14ac:dyDescent="0.25">
      <c r="A13" s="32"/>
      <c r="B13" s="31"/>
      <c r="C13" s="32"/>
      <c r="D13" s="33"/>
    </row>
    <row r="14" spans="1:4" x14ac:dyDescent="0.25">
      <c r="A14" s="32"/>
      <c r="B14" s="30"/>
      <c r="C14" s="32"/>
      <c r="D14" s="33"/>
    </row>
    <row r="15" spans="1:4" x14ac:dyDescent="0.25">
      <c r="A15" s="32"/>
      <c r="B15" s="30"/>
      <c r="C15" s="32"/>
      <c r="D15" s="33"/>
    </row>
    <row r="16" spans="1:4" x14ac:dyDescent="0.25">
      <c r="A16" s="32"/>
      <c r="B16" s="31"/>
      <c r="C16" s="33"/>
      <c r="D16" s="33"/>
    </row>
    <row r="17" spans="1:4" x14ac:dyDescent="0.25">
      <c r="A17" s="32"/>
      <c r="B17" s="31"/>
      <c r="C17" s="32"/>
      <c r="D17" s="33"/>
    </row>
    <row r="18" spans="1:4" x14ac:dyDescent="0.25">
      <c r="A18" s="32"/>
      <c r="B18" s="30"/>
      <c r="C18" s="32"/>
      <c r="D18" s="33"/>
    </row>
    <row r="19" spans="1:4" x14ac:dyDescent="0.25">
      <c r="A19" s="32"/>
      <c r="B19" s="31"/>
      <c r="C19" s="32"/>
      <c r="D19" s="33"/>
    </row>
    <row r="20" spans="1:4" x14ac:dyDescent="0.25">
      <c r="A20" s="32"/>
      <c r="B20" s="30"/>
      <c r="C20" s="33"/>
      <c r="D20" s="33"/>
    </row>
    <row r="21" spans="1:4" x14ac:dyDescent="0.25">
      <c r="A21" s="32"/>
      <c r="B21" s="31"/>
      <c r="C21" s="33"/>
      <c r="D21" s="33"/>
    </row>
    <row r="22" spans="1:4" x14ac:dyDescent="0.25">
      <c r="A22" s="32"/>
      <c r="B22" s="30"/>
      <c r="C22" s="32"/>
      <c r="D22" s="33"/>
    </row>
    <row r="23" spans="1:4" x14ac:dyDescent="0.25">
      <c r="A23" s="32"/>
      <c r="B23" s="30"/>
      <c r="C23" s="32"/>
      <c r="D23" s="32"/>
    </row>
    <row r="24" spans="1:4" x14ac:dyDescent="0.25">
      <c r="A24" s="32"/>
      <c r="B24" s="31"/>
      <c r="C24" s="33"/>
      <c r="D24" s="33"/>
    </row>
    <row r="25" spans="1:4" x14ac:dyDescent="0.25">
      <c r="A25" s="32"/>
      <c r="B25" s="31"/>
      <c r="C25" s="33"/>
      <c r="D25" s="33"/>
    </row>
    <row r="26" spans="1:4" x14ac:dyDescent="0.25">
      <c r="A26" s="32"/>
      <c r="B26" s="30"/>
      <c r="C26" s="32"/>
      <c r="D26" s="32"/>
    </row>
    <row r="27" spans="1:4" x14ac:dyDescent="0.25">
      <c r="A27" s="32"/>
      <c r="B27" s="30"/>
      <c r="C27" s="32"/>
      <c r="D27" s="32"/>
    </row>
    <row r="28" spans="1:4" x14ac:dyDescent="0.25">
      <c r="A28" s="32"/>
      <c r="B28" s="31"/>
      <c r="C28" s="33"/>
      <c r="D28" s="33"/>
    </row>
    <row r="29" spans="1:4" x14ac:dyDescent="0.25">
      <c r="A29" s="32"/>
      <c r="B29" s="31"/>
      <c r="C29" s="32"/>
      <c r="D29" s="32"/>
    </row>
    <row r="30" spans="1:4" x14ac:dyDescent="0.25">
      <c r="A30" s="32"/>
      <c r="B30" s="30"/>
      <c r="C30" s="32"/>
      <c r="D30" s="32"/>
    </row>
    <row r="31" spans="1:4" x14ac:dyDescent="0.25">
      <c r="A31" s="32"/>
      <c r="B31" s="31"/>
      <c r="C31" s="33"/>
      <c r="D31" s="33"/>
    </row>
    <row r="32" spans="1:4" x14ac:dyDescent="0.25">
      <c r="A32" s="32"/>
      <c r="B32" s="31"/>
      <c r="C32" s="32"/>
      <c r="D32" s="32"/>
    </row>
    <row r="33" spans="1:4" x14ac:dyDescent="0.25">
      <c r="A33" s="32"/>
      <c r="B33" s="30"/>
      <c r="C33" s="32"/>
      <c r="D33" s="32"/>
    </row>
    <row r="34" spans="1:4" x14ac:dyDescent="0.25">
      <c r="A34" s="36"/>
      <c r="B34" s="36"/>
      <c r="C34" s="36"/>
      <c r="D34" s="36"/>
    </row>
    <row r="35" spans="1:4" x14ac:dyDescent="0.25">
      <c r="A35" s="36"/>
      <c r="B35" s="36"/>
      <c r="C35" s="36"/>
      <c r="D35" s="36"/>
    </row>
    <row r="36" spans="1:4" x14ac:dyDescent="0.25">
      <c r="A36" s="36"/>
      <c r="B36" s="36"/>
      <c r="C36" s="36"/>
      <c r="D36" s="36"/>
    </row>
  </sheetData>
  <mergeCells count="3">
    <mergeCell ref="B1:D1"/>
    <mergeCell ref="B2:D2"/>
    <mergeCell ref="B3:D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ТО ин.оборуд.</vt:lpstr>
      <vt:lpstr>ТО конструкт.эл.</vt:lpstr>
      <vt:lpstr>ТО эл.оборуд.</vt:lpstr>
      <vt:lpstr>ТР конструкт.эл</vt:lpstr>
      <vt:lpstr>ТР эл.оборуд.</vt:lpstr>
      <vt:lpstr>ТР инж.об.</vt:lpstr>
      <vt:lpstr>Лиц. счет. Св. расчет</vt:lpstr>
      <vt:lpstr>допол.раб.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Сметанкина</cp:lastModifiedBy>
  <cp:lastPrinted>2016-01-21T09:38:31Z</cp:lastPrinted>
  <dcterms:created xsi:type="dcterms:W3CDTF">2011-07-25T05:21:17Z</dcterms:created>
  <dcterms:modified xsi:type="dcterms:W3CDTF">2026-01-23T02:40:13Z</dcterms:modified>
</cp:coreProperties>
</file>