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/>
  <mc:AlternateContent xmlns:mc="http://schemas.openxmlformats.org/markup-compatibility/2006">
    <mc:Choice Requires="x15">
      <x15ac:absPath xmlns:x15ac="http://schemas.microsoft.com/office/spreadsheetml/2010/11/ac" url="\\192.168.0.2\папка обмена\Лицевые счета по жилым домам 2025 г\Лицевые счета\ГОРОД\Сосновая\"/>
    </mc:Choice>
  </mc:AlternateContent>
  <xr:revisionPtr revIDLastSave="0" documentId="13_ncr:1_{2A54C30A-C866-495E-B00C-BD2A5C49AE1A}" xr6:coauthVersionLast="47" xr6:coauthVersionMax="47" xr10:uidLastSave="{00000000-0000-0000-0000-000000000000}"/>
  <bookViews>
    <workbookView xWindow="-120" yWindow="-120" windowWidth="29040" windowHeight="15840" tabRatio="745" activeTab="3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инж.об." sheetId="4" r:id="rId5"/>
    <sheet name="ТР эл.оборуд." sheetId="7" r:id="rId6"/>
    <sheet name="Лиц. счет. Св. расчет" sheetId="5" r:id="rId7"/>
    <sheet name="Доп.раб.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3" l="1"/>
  <c r="D55" i="2"/>
  <c r="C55" i="2"/>
  <c r="D62" i="1"/>
  <c r="C62" i="1"/>
  <c r="D27" i="7"/>
  <c r="D18" i="6"/>
  <c r="D50" i="2"/>
  <c r="C50" i="2"/>
  <c r="D58" i="1"/>
  <c r="C58" i="1"/>
  <c r="D14" i="3"/>
  <c r="C14" i="3"/>
  <c r="D24" i="4"/>
  <c r="C24" i="4"/>
  <c r="D44" i="2"/>
  <c r="C44" i="2"/>
  <c r="D16" i="6"/>
  <c r="C16" i="6"/>
  <c r="C53" i="1"/>
  <c r="D30" i="9"/>
  <c r="D28" i="9"/>
  <c r="C28" i="9"/>
  <c r="D21" i="9"/>
  <c r="C21" i="9"/>
  <c r="C16" i="9"/>
  <c r="D14" i="9"/>
  <c r="C14" i="9"/>
  <c r="D8" i="9"/>
  <c r="C8" i="9"/>
  <c r="J24" i="5"/>
  <c r="I24" i="5"/>
  <c r="H24" i="5"/>
  <c r="G24" i="5"/>
  <c r="F24" i="5"/>
  <c r="E24" i="5"/>
  <c r="D24" i="5"/>
  <c r="C24" i="5"/>
  <c r="B24" i="5"/>
  <c r="N23" i="5"/>
  <c r="N22" i="5"/>
  <c r="N21" i="5"/>
  <c r="N20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N18" i="5"/>
  <c r="H18" i="5"/>
  <c r="F18" i="5"/>
  <c r="N17" i="5"/>
  <c r="N16" i="5"/>
  <c r="N15" i="5"/>
  <c r="M14" i="5"/>
  <c r="L14" i="5"/>
  <c r="K14" i="5"/>
  <c r="J14" i="5"/>
  <c r="I14" i="5"/>
  <c r="H14" i="5"/>
  <c r="G14" i="5"/>
  <c r="F14" i="5"/>
  <c r="E14" i="5"/>
  <c r="D14" i="5"/>
  <c r="C14" i="5"/>
  <c r="B14" i="5"/>
  <c r="N13" i="5"/>
  <c r="N12" i="5"/>
  <c r="N11" i="5"/>
  <c r="N10" i="5"/>
  <c r="B10" i="5"/>
  <c r="N9" i="5"/>
  <c r="M8" i="5"/>
  <c r="L8" i="5"/>
  <c r="K8" i="5"/>
  <c r="J8" i="5"/>
  <c r="I8" i="5"/>
  <c r="H8" i="5"/>
  <c r="G8" i="5"/>
  <c r="F8" i="5"/>
  <c r="E8" i="5"/>
  <c r="D8" i="5"/>
  <c r="C8" i="5"/>
  <c r="B8" i="5"/>
  <c r="N7" i="5"/>
  <c r="N6" i="5"/>
  <c r="N5" i="5"/>
  <c r="M4" i="5"/>
  <c r="L4" i="5"/>
  <c r="K4" i="5"/>
  <c r="J4" i="5"/>
  <c r="I4" i="5"/>
  <c r="H4" i="5"/>
  <c r="G4" i="5"/>
  <c r="F4" i="5"/>
  <c r="E4" i="5"/>
  <c r="D4" i="5"/>
  <c r="C4" i="5"/>
  <c r="B4" i="5"/>
  <c r="D25" i="7"/>
  <c r="C25" i="7"/>
  <c r="D20" i="7"/>
  <c r="C20" i="7"/>
  <c r="D14" i="7"/>
  <c r="C14" i="7"/>
  <c r="D10" i="7"/>
  <c r="C10" i="7"/>
  <c r="C9" i="7"/>
  <c r="D6" i="7"/>
  <c r="D20" i="4"/>
  <c r="D18" i="4"/>
  <c r="C18" i="4"/>
  <c r="D14" i="4"/>
  <c r="D12" i="4"/>
  <c r="D10" i="4"/>
  <c r="D8" i="4"/>
  <c r="C8" i="4"/>
  <c r="D10" i="3"/>
  <c r="C10" i="3"/>
  <c r="D6" i="3"/>
  <c r="D12" i="6"/>
  <c r="D10" i="6"/>
  <c r="D8" i="6"/>
  <c r="C8" i="6"/>
  <c r="D39" i="2"/>
  <c r="C39" i="2"/>
  <c r="C37" i="2"/>
  <c r="D33" i="2"/>
  <c r="C33" i="2"/>
  <c r="D29" i="2"/>
  <c r="C29" i="2"/>
  <c r="D25" i="2"/>
  <c r="D23" i="2"/>
  <c r="C23" i="2"/>
  <c r="D19" i="2"/>
  <c r="D17" i="2"/>
  <c r="C17" i="2"/>
  <c r="D12" i="2"/>
  <c r="C12" i="2"/>
  <c r="D8" i="2"/>
  <c r="C8" i="2"/>
  <c r="C48" i="1"/>
  <c r="C41" i="1"/>
  <c r="C36" i="1"/>
  <c r="C32" i="1"/>
  <c r="C28" i="1"/>
  <c r="C22" i="1"/>
  <c r="C17" i="1"/>
  <c r="C8" i="1"/>
  <c r="D8" i="1" s="1"/>
  <c r="D12" i="1" s="1"/>
  <c r="D17" i="1" s="1"/>
  <c r="D22" i="1" s="1"/>
  <c r="D28" i="1" s="1"/>
  <c r="D32" i="1" s="1"/>
  <c r="D36" i="1" s="1"/>
  <c r="D41" i="1" s="1"/>
  <c r="D48" i="1" s="1"/>
  <c r="D53" i="1" s="1"/>
  <c r="M24" i="5" l="1"/>
  <c r="N14" i="5"/>
  <c r="L24" i="5"/>
  <c r="N8" i="5"/>
  <c r="K24" i="5"/>
  <c r="N4" i="5"/>
  <c r="N24" i="5" s="1"/>
</calcChain>
</file>

<file path=xl/sharedStrings.xml><?xml version="1.0" encoding="utf-8"?>
<sst xmlns="http://schemas.openxmlformats.org/spreadsheetml/2006/main" count="286" uniqueCount="137">
  <si>
    <t>Лицевой счёт  2025г</t>
  </si>
  <si>
    <t>Сосновая,53</t>
  </si>
  <si>
    <t xml:space="preserve">1.Техническое обслуживание инженерного оборудования </t>
  </si>
  <si>
    <t>Перечень работ</t>
  </si>
  <si>
    <t>Сумма</t>
  </si>
  <si>
    <t>С начала года</t>
  </si>
  <si>
    <t>Январь</t>
  </si>
  <si>
    <t>Техобслуживание и снятие показаний общедомового теплосчетчика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</si>
  <si>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</si>
  <si>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Итого за январь</t>
  </si>
  <si>
    <t>Февраль</t>
  </si>
  <si>
    <t>Итого за февраль</t>
  </si>
  <si>
    <t>Март</t>
  </si>
  <si>
    <t>Обработка подвала раствором гипохлорида</t>
  </si>
  <si>
    <t>Итого за март</t>
  </si>
  <si>
    <t>Апрель</t>
  </si>
  <si>
    <t>Промывка системы отопления и ГВС  в подвале</t>
  </si>
  <si>
    <t>Итого за апрель</t>
  </si>
  <si>
    <t>Май</t>
  </si>
  <si>
    <t>Устранение течи на стояке отопления квартира №116 аварийно</t>
  </si>
  <si>
    <t>Подключение летнего водопровода</t>
  </si>
  <si>
    <t>Итого за май</t>
  </si>
  <si>
    <t>Июнь</t>
  </si>
  <si>
    <t>Итого за июнь</t>
  </si>
  <si>
    <t>Июль</t>
  </si>
  <si>
    <t>Итого за июль</t>
  </si>
  <si>
    <t>Август</t>
  </si>
  <si>
    <t>Плановый запуск ГВС, развоздушка</t>
  </si>
  <si>
    <t>Итого за август</t>
  </si>
  <si>
    <t>Сентябрь</t>
  </si>
  <si>
    <t>Запуск отопления, развоздушка</t>
  </si>
  <si>
    <t>Поверка ОДПУ отопления</t>
  </si>
  <si>
    <t>Транспортные услуги по доставке ОДПУ</t>
  </si>
  <si>
    <t>Итого за сентябрь</t>
  </si>
  <si>
    <t>Лицевой счёт  2025 год</t>
  </si>
  <si>
    <t xml:space="preserve">2.Техническое обслуживание конструктивных элементов </t>
  </si>
  <si>
    <t>Техническое обслуживание домофона</t>
  </si>
  <si>
    <t>Уборка снежных шапок и наледи с крыши</t>
  </si>
  <si>
    <t>Очистка подъездных козырьков</t>
  </si>
  <si>
    <t>Ремонт входной подъездной двери подъезд №3</t>
  </si>
  <si>
    <t>Очистка дренажной ямы</t>
  </si>
  <si>
    <t>Открытие и закрытие подъездных окон для мытья</t>
  </si>
  <si>
    <t>Техническое обслуживание системы видеонаблюдения</t>
  </si>
  <si>
    <t>Очистка подъездных козырьков и чердаков от мусора</t>
  </si>
  <si>
    <t>3.Техническое обслуживание электрооборудования</t>
  </si>
  <si>
    <t>Замена светильника подъезд №4</t>
  </si>
  <si>
    <t>Замена розетки в теплоузле в подвале</t>
  </si>
  <si>
    <t>Монтаж демонтаж светильника в подъезде</t>
  </si>
  <si>
    <t xml:space="preserve">Замена светильника   </t>
  </si>
  <si>
    <t>4.Текущий ремонт конструктивных элементов</t>
  </si>
  <si>
    <t>Ремонт подъездной двери сварочные работы подъезд №2</t>
  </si>
  <si>
    <t>Монтаж ограничителя на входную подъездную дверь подъезд №2</t>
  </si>
  <si>
    <t xml:space="preserve">Установка ручки на входную пластиковую дверь </t>
  </si>
  <si>
    <t>Лицевой счёт 2025г</t>
  </si>
  <si>
    <t>6.Текущий ремонт инженерного оборудования</t>
  </si>
  <si>
    <t>Замена крана на теплообменнике в подвале подъезд №4</t>
  </si>
  <si>
    <t>Замена циркуляционного насоса в подвале №2</t>
  </si>
  <si>
    <t>Установка крана на летний водопровод</t>
  </si>
  <si>
    <t>Чистка фильтров ГВС ХВс и отопления в подвале</t>
  </si>
  <si>
    <t>Замена и подключение насоса ГВМ в подвале</t>
  </si>
  <si>
    <t>Замена насоса в подвале подъезд №3</t>
  </si>
  <si>
    <t>Демонтаж прибора учета на поверку</t>
  </si>
  <si>
    <t>Установка прибора учета после поверки</t>
  </si>
  <si>
    <t>5.Текущий ремонт эл.оборудования</t>
  </si>
  <si>
    <t>Замена светильников 6 штук подъезд №4</t>
  </si>
  <si>
    <t>Замена светильника</t>
  </si>
  <si>
    <t>Замена прожекторов 2 шт подъезд №4</t>
  </si>
  <si>
    <t>Замена прожектора торец дома</t>
  </si>
  <si>
    <t>Автовышка 2 часа</t>
  </si>
  <si>
    <t>Замена светильников по этажам подъезд №1</t>
  </si>
  <si>
    <t>Замена прожектора подъезд №1</t>
  </si>
  <si>
    <t>Автовышка 1 час</t>
  </si>
  <si>
    <t>Демонтаж старого, монтаж нового светильника в подъезде №3</t>
  </si>
  <si>
    <t>Монтаж демонтаж фотореле, подключение</t>
  </si>
  <si>
    <t>Замена светильника подъезд №2</t>
  </si>
  <si>
    <t>Лицевой счет. Сводный расчет  2025г</t>
  </si>
  <si>
    <t>Октябрь</t>
  </si>
  <si>
    <t>Ноябрь</t>
  </si>
  <si>
    <t>Декабрь</t>
  </si>
  <si>
    <t>Итого</t>
  </si>
  <si>
    <r>
      <rPr>
        <sz val="16"/>
        <color theme="1"/>
        <rFont val="Calibri"/>
        <family val="2"/>
        <charset val="204"/>
        <scheme val="minor"/>
      </rP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</si>
  <si>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 xml:space="preserve">  - санитарная уборка лестничных клеток</t>
  </si>
  <si>
    <t>уборка придомовой территории</t>
  </si>
  <si>
    <t>очистка дорог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</si>
  <si>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</si>
  <si>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</si>
  <si>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</si>
  <si>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>-эл.оборудование</t>
  </si>
  <si>
    <t>-содержание лифтов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</si>
  <si>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</si>
  <si>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</si>
  <si>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</si>
  <si>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</si>
  <si>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-эл.оборудования</t>
  </si>
  <si>
    <t>4.Дополнительные работы</t>
  </si>
  <si>
    <t>5. ОДН :</t>
  </si>
  <si>
    <t>ХВС</t>
  </si>
  <si>
    <t>ГВС</t>
  </si>
  <si>
    <t>Эл.энергия</t>
  </si>
  <si>
    <t>7. Расходы по содержанию УК</t>
  </si>
  <si>
    <t>ВСЕГО</t>
  </si>
  <si>
    <t>Директор ООО УК "Крокус"</t>
  </si>
  <si>
    <t>Кудин Ю.С.</t>
  </si>
  <si>
    <t>Гл. бухгалтер</t>
  </si>
  <si>
    <t>Кузмичева Е.А.</t>
  </si>
  <si>
    <t>Дополнительные работы</t>
  </si>
  <si>
    <t xml:space="preserve">Уборка клумб, чистка сухой травы </t>
  </si>
  <si>
    <t>Изготовление досок для ремонта скамеек</t>
  </si>
  <si>
    <t>Покраска бордюр</t>
  </si>
  <si>
    <t>Установка ограждения забора</t>
  </si>
  <si>
    <t>Выдана председателю совета дома краска для нужд дома</t>
  </si>
  <si>
    <t>Привоз щебня на придомовую территорию</t>
  </si>
  <si>
    <t>Скос травы на придомовой территории</t>
  </si>
  <si>
    <t>Вырубка тальника, лопухов вдоль канавы</t>
  </si>
  <si>
    <t>Демонтаж старой песочницы, изготовление новой и доставка новой на детскую площадку</t>
  </si>
  <si>
    <t>Приобретение лестницы стремянки для нужд дома, отдано председателю совета дома</t>
  </si>
  <si>
    <t>Засыпка дороги щебнем. Устройство траншеи между домами</t>
  </si>
  <si>
    <t>Очистка дренажной канавы</t>
  </si>
  <si>
    <t>Привоз песка 7,5 тонн</t>
  </si>
  <si>
    <t>Раскидывание песка на детской площадке</t>
  </si>
  <si>
    <t xml:space="preserve">Покраска песочницы и скамеек </t>
  </si>
  <si>
    <t>Демонтаж летнего водопровода</t>
  </si>
  <si>
    <t>Итого за октябрь</t>
  </si>
  <si>
    <t>Замена светильника подъезд №4  9 этаж</t>
  </si>
  <si>
    <t>Замена светодиодных ламп в теплоузле</t>
  </si>
  <si>
    <t>Наклейки на подъездные двери</t>
  </si>
  <si>
    <t>Замена стояка отопления квартира №41</t>
  </si>
  <si>
    <t>Замена стояка отопления квартира №138</t>
  </si>
  <si>
    <t>Демонтаж монтаж половой плитки подъезд №4</t>
  </si>
  <si>
    <t>Утепление фасада квартира №179</t>
  </si>
  <si>
    <t xml:space="preserve">Очистка подъездных козырьков от снега </t>
  </si>
  <si>
    <t>Смазка замков, закрытие окон в подъездах</t>
  </si>
  <si>
    <t>Итого за ноябрь</t>
  </si>
  <si>
    <t>Замена зеленого дюралайта подъезд №1,2</t>
  </si>
  <si>
    <t>Демонтаж светильника, монтаж светодиодного с датчиком. Замена зеленого дюралайта подъезд №3,4</t>
  </si>
  <si>
    <t>Итого за декабрь</t>
  </si>
  <si>
    <t>Установка видеонаблюдения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</si>
</sst>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1" xfId="0" applyBorder="1"/>
    <xf numFmtId="0" fontId="0" fillId="0" borderId="2" xfId="0" applyBorder="1"/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/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7" fillId="0" borderId="6" xfId="0" applyFont="1" applyBorder="1"/>
    <xf numFmtId="0" fontId="7" fillId="0" borderId="7" xfId="0" applyFont="1" applyBorder="1"/>
    <xf numFmtId="0" fontId="0" fillId="2" borderId="0" xfId="0" applyFill="1"/>
    <xf numFmtId="0" fontId="0" fillId="0" borderId="1" xfId="0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 applyAlignment="1">
      <alignment wrapText="1"/>
    </xf>
    <xf numFmtId="0" fontId="5" fillId="0" borderId="0" xfId="0" applyFont="1"/>
    <xf numFmtId="0" fontId="4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Border="1"/>
    <xf numFmtId="0" fontId="8" fillId="0" borderId="1" xfId="0" applyFont="1" applyBorder="1" applyAlignment="1">
      <alignment wrapText="1"/>
    </xf>
    <xf numFmtId="0" fontId="9" fillId="2" borderId="1" xfId="0" applyFont="1" applyFill="1" applyBorder="1"/>
    <xf numFmtId="49" fontId="9" fillId="0" borderId="1" xfId="0" applyNumberFormat="1" applyFont="1" applyBorder="1" applyAlignment="1">
      <alignment wrapText="1"/>
    </xf>
    <xf numFmtId="49" fontId="8" fillId="0" borderId="1" xfId="0" applyNumberFormat="1" applyFont="1" applyBorder="1" applyAlignment="1">
      <alignment wrapText="1"/>
    </xf>
    <xf numFmtId="0" fontId="10" fillId="0" borderId="0" xfId="0" applyFont="1"/>
    <xf numFmtId="2" fontId="10" fillId="0" borderId="0" xfId="0" applyNumberFormat="1" applyFont="1"/>
    <xf numFmtId="0" fontId="10" fillId="0" borderId="0" xfId="0" applyFont="1" applyAlignment="1">
      <alignment wrapText="1"/>
    </xf>
    <xf numFmtId="0" fontId="6" fillId="0" borderId="1" xfId="0" applyFont="1" applyBorder="1" applyAlignment="1">
      <alignment horizontal="center"/>
    </xf>
    <xf numFmtId="0" fontId="5" fillId="0" borderId="2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0" fillId="0" borderId="3" xfId="0" applyBorder="1"/>
    <xf numFmtId="0" fontId="7" fillId="0" borderId="1" xfId="0" applyFont="1" applyBorder="1" applyAlignment="1">
      <alignment horizontal="left" wrapText="1"/>
    </xf>
    <xf numFmtId="0" fontId="7" fillId="0" borderId="5" xfId="0" applyFont="1" applyBorder="1"/>
    <xf numFmtId="0" fontId="7" fillId="0" borderId="0" xfId="0" applyFont="1"/>
    <xf numFmtId="0" fontId="8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2" fontId="0" fillId="0" borderId="1" xfId="0" applyNumberFormat="1" applyBorder="1" applyAlignment="1">
      <alignment wrapText="1"/>
    </xf>
    <xf numFmtId="2" fontId="7" fillId="0" borderId="1" xfId="0" applyNumberFormat="1" applyFont="1" applyBorder="1"/>
    <xf numFmtId="2" fontId="0" fillId="0" borderId="1" xfId="0" applyNumberFormat="1" applyBorder="1"/>
    <xf numFmtId="0" fontId="0" fillId="2" borderId="1" xfId="0" applyFill="1" applyBorder="1" applyAlignment="1">
      <alignment wrapText="1"/>
    </xf>
    <xf numFmtId="0" fontId="7" fillId="2" borderId="1" xfId="0" applyFont="1" applyFill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6" xfId="0" applyBorder="1"/>
    <xf numFmtId="0" fontId="11" fillId="0" borderId="1" xfId="0" applyFont="1" applyBorder="1" applyAlignment="1">
      <alignment wrapText="1"/>
    </xf>
    <xf numFmtId="0" fontId="7" fillId="0" borderId="0" xfId="0" applyFont="1" applyAlignment="1">
      <alignment wrapText="1"/>
    </xf>
    <xf numFmtId="0" fontId="12" fillId="0" borderId="1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11" fillId="0" borderId="1" xfId="0" applyFont="1" applyBorder="1"/>
    <xf numFmtId="0" fontId="13" fillId="0" borderId="1" xfId="0" applyFont="1" applyBorder="1"/>
    <xf numFmtId="0" fontId="11" fillId="0" borderId="0" xfId="0" applyFont="1"/>
    <xf numFmtId="0" fontId="11" fillId="0" borderId="8" xfId="0" applyFont="1" applyBorder="1"/>
    <xf numFmtId="2" fontId="7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2" borderId="5" xfId="0" applyFont="1" applyFill="1" applyBorder="1" applyAlignment="1">
      <alignment horizontal="left" wrapText="1"/>
    </xf>
    <xf numFmtId="0" fontId="3" fillId="0" borderId="5" xfId="0" applyFont="1" applyBorder="1"/>
    <xf numFmtId="0" fontId="3" fillId="0" borderId="6" xfId="0" applyFont="1" applyBorder="1"/>
    <xf numFmtId="0" fontId="2" fillId="0" borderId="1" xfId="0" applyFont="1" applyBorder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" fillId="0" borderId="1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6"/>
  <sheetViews>
    <sheetView topLeftCell="A43" workbookViewId="0">
      <selection activeCell="D63" sqref="D63"/>
    </sheetView>
  </sheetViews>
  <sheetFormatPr defaultColWidth="9"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 x14ac:dyDescent="0.35">
      <c r="A1" s="1"/>
      <c r="B1" s="67" t="s">
        <v>0</v>
      </c>
      <c r="C1" s="67"/>
      <c r="D1" s="67"/>
      <c r="E1" s="43"/>
      <c r="F1" s="43"/>
      <c r="G1" s="43"/>
      <c r="H1" s="43"/>
    </row>
    <row r="2" spans="1:8" ht="15.95" customHeight="1" x14ac:dyDescent="0.25">
      <c r="A2" s="1"/>
      <c r="B2" s="22" t="s">
        <v>1</v>
      </c>
      <c r="C2" s="34"/>
      <c r="D2" s="34"/>
      <c r="E2" s="1"/>
      <c r="F2" s="1"/>
      <c r="G2" s="1"/>
      <c r="H2" s="1"/>
    </row>
    <row r="3" spans="1:8" ht="15.95" customHeight="1" x14ac:dyDescent="0.25">
      <c r="A3" s="1"/>
      <c r="B3" s="67" t="s">
        <v>2</v>
      </c>
      <c r="C3" s="67"/>
      <c r="D3" s="67"/>
      <c r="E3" s="1"/>
      <c r="F3" s="1"/>
      <c r="G3" s="1"/>
      <c r="H3" s="1"/>
    </row>
    <row r="4" spans="1:8" x14ac:dyDescent="0.25">
      <c r="A4" s="2"/>
      <c r="B4" s="3" t="s">
        <v>3</v>
      </c>
      <c r="C4" s="3" t="s">
        <v>4</v>
      </c>
      <c r="D4" s="3" t="s">
        <v>5</v>
      </c>
      <c r="E4" s="1"/>
      <c r="F4" s="1"/>
      <c r="G4" s="1"/>
      <c r="H4" s="1"/>
    </row>
    <row r="5" spans="1:8" x14ac:dyDescent="0.25">
      <c r="A5" s="52"/>
      <c r="B5" s="55" t="s">
        <v>6</v>
      </c>
      <c r="C5" s="54"/>
      <c r="D5" s="54"/>
      <c r="E5" s="1"/>
      <c r="F5" s="1"/>
      <c r="G5" s="1"/>
      <c r="H5" s="1"/>
    </row>
    <row r="6" spans="1:8" ht="27" customHeight="1" x14ac:dyDescent="0.25">
      <c r="A6" s="59">
        <v>1</v>
      </c>
      <c r="B6" s="52" t="s">
        <v>7</v>
      </c>
      <c r="C6" s="52">
        <v>1223.92</v>
      </c>
      <c r="D6" s="55"/>
      <c r="E6" s="1"/>
      <c r="F6" s="1"/>
    </row>
    <row r="7" spans="1:8" ht="60" x14ac:dyDescent="0.25">
      <c r="A7" s="52">
        <v>2</v>
      </c>
      <c r="B7" s="52" t="s">
        <v>8</v>
      </c>
      <c r="C7" s="52">
        <v>935</v>
      </c>
      <c r="D7" s="55"/>
      <c r="E7" s="1"/>
      <c r="F7" s="1"/>
    </row>
    <row r="8" spans="1:8" x14ac:dyDescent="0.25">
      <c r="A8" s="52"/>
      <c r="B8" s="55" t="s">
        <v>9</v>
      </c>
      <c r="C8" s="55">
        <f>SUM(C6:C7)</f>
        <v>2158.92</v>
      </c>
      <c r="D8" s="55">
        <f>C8</f>
        <v>2158.92</v>
      </c>
      <c r="E8" s="1"/>
      <c r="F8" s="1"/>
    </row>
    <row r="9" spans="1:8" x14ac:dyDescent="0.25">
      <c r="A9" s="52"/>
      <c r="B9" s="55" t="s">
        <v>10</v>
      </c>
      <c r="C9" s="54"/>
      <c r="D9" s="54"/>
      <c r="E9" s="1"/>
      <c r="F9" s="1"/>
    </row>
    <row r="10" spans="1:8" ht="30" x14ac:dyDescent="0.25">
      <c r="A10" s="59">
        <v>1</v>
      </c>
      <c r="B10" s="52" t="s">
        <v>7</v>
      </c>
      <c r="C10" s="52">
        <v>1223.92</v>
      </c>
      <c r="D10" s="55"/>
      <c r="E10" s="1"/>
      <c r="F10" s="1"/>
    </row>
    <row r="11" spans="1:8" ht="60" x14ac:dyDescent="0.25">
      <c r="A11" s="52">
        <v>2</v>
      </c>
      <c r="B11" s="52" t="s">
        <v>8</v>
      </c>
      <c r="C11" s="52">
        <v>935</v>
      </c>
      <c r="D11" s="55"/>
      <c r="E11" s="1"/>
      <c r="F11" s="1"/>
    </row>
    <row r="12" spans="1:8" x14ac:dyDescent="0.25">
      <c r="A12" s="52"/>
      <c r="B12" s="55" t="s">
        <v>11</v>
      </c>
      <c r="C12" s="55">
        <v>2158.92</v>
      </c>
      <c r="D12" s="55">
        <f>C12+D8</f>
        <v>4317.84</v>
      </c>
      <c r="E12" s="1"/>
      <c r="F12" s="1"/>
    </row>
    <row r="13" spans="1:8" x14ac:dyDescent="0.25">
      <c r="A13" s="52"/>
      <c r="B13" s="55" t="s">
        <v>12</v>
      </c>
      <c r="C13" s="54"/>
      <c r="D13" s="54"/>
      <c r="E13" s="1"/>
      <c r="F13" s="1"/>
    </row>
    <row r="14" spans="1:8" ht="30" x14ac:dyDescent="0.25">
      <c r="A14" s="59">
        <v>1</v>
      </c>
      <c r="B14" s="52" t="s">
        <v>7</v>
      </c>
      <c r="C14" s="52">
        <v>1223.92</v>
      </c>
      <c r="D14" s="55"/>
      <c r="E14" s="1"/>
      <c r="F14" s="1"/>
    </row>
    <row r="15" spans="1:8" s="42" customFormat="1" ht="60" x14ac:dyDescent="0.25">
      <c r="A15" s="52">
        <v>2</v>
      </c>
      <c r="B15" s="52" t="s">
        <v>8</v>
      </c>
      <c r="C15" s="52">
        <v>935</v>
      </c>
      <c r="D15" s="55"/>
      <c r="E15" s="53"/>
      <c r="F15" s="53"/>
    </row>
    <row r="16" spans="1:8" s="42" customFormat="1" x14ac:dyDescent="0.25">
      <c r="A16" s="52">
        <v>3</v>
      </c>
      <c r="B16" s="52" t="s">
        <v>13</v>
      </c>
      <c r="C16" s="52">
        <v>2083.5</v>
      </c>
      <c r="D16" s="55"/>
      <c r="E16" s="53"/>
      <c r="F16" s="53"/>
    </row>
    <row r="17" spans="1:6" s="42" customFormat="1" x14ac:dyDescent="0.25">
      <c r="A17" s="60"/>
      <c r="B17" s="55" t="s">
        <v>14</v>
      </c>
      <c r="C17" s="55">
        <f>SUM(C14:C16)</f>
        <v>4242.42</v>
      </c>
      <c r="D17" s="55">
        <f>C17+D12</f>
        <v>8560.26</v>
      </c>
      <c r="E17" s="53"/>
      <c r="F17" s="53"/>
    </row>
    <row r="18" spans="1:6" s="42" customFormat="1" x14ac:dyDescent="0.25">
      <c r="A18" s="52"/>
      <c r="B18" s="55" t="s">
        <v>15</v>
      </c>
      <c r="C18" s="54"/>
      <c r="D18" s="54"/>
      <c r="E18" s="53"/>
      <c r="F18" s="53"/>
    </row>
    <row r="19" spans="1:6" s="42" customFormat="1" ht="30" x14ac:dyDescent="0.25">
      <c r="A19" s="59">
        <v>1</v>
      </c>
      <c r="B19" s="52" t="s">
        <v>7</v>
      </c>
      <c r="C19" s="52">
        <v>1223.92</v>
      </c>
      <c r="D19" s="55"/>
      <c r="E19" s="53"/>
      <c r="F19" s="53"/>
    </row>
    <row r="20" spans="1:6" s="42" customFormat="1" ht="60" x14ac:dyDescent="0.25">
      <c r="A20" s="52">
        <v>2</v>
      </c>
      <c r="B20" s="52" t="s">
        <v>8</v>
      </c>
      <c r="C20" s="52">
        <v>935</v>
      </c>
      <c r="D20" s="55"/>
      <c r="E20" s="53"/>
      <c r="F20" s="53"/>
    </row>
    <row r="21" spans="1:6" x14ac:dyDescent="0.25">
      <c r="A21" s="60">
        <v>3</v>
      </c>
      <c r="B21" s="52" t="s">
        <v>16</v>
      </c>
      <c r="C21" s="52">
        <v>8738</v>
      </c>
      <c r="D21" s="55"/>
      <c r="E21" s="1"/>
      <c r="F21" s="1"/>
    </row>
    <row r="22" spans="1:6" x14ac:dyDescent="0.25">
      <c r="A22" s="52"/>
      <c r="B22" s="55" t="s">
        <v>17</v>
      </c>
      <c r="C22" s="55">
        <f>SUM(C19:C21)</f>
        <v>10896.92</v>
      </c>
      <c r="D22" s="55">
        <f>C22+D17</f>
        <v>19457.18</v>
      </c>
      <c r="E22" s="1"/>
      <c r="F22" s="1"/>
    </row>
    <row r="23" spans="1:6" x14ac:dyDescent="0.25">
      <c r="A23" s="52"/>
      <c r="B23" s="55" t="s">
        <v>18</v>
      </c>
      <c r="C23" s="54"/>
      <c r="D23" s="54"/>
      <c r="E23" s="1"/>
      <c r="F23" s="1"/>
    </row>
    <row r="24" spans="1:6" ht="30" x14ac:dyDescent="0.25">
      <c r="A24" s="59">
        <v>1</v>
      </c>
      <c r="B24" s="52" t="s">
        <v>7</v>
      </c>
      <c r="C24" s="52">
        <v>1223.92</v>
      </c>
      <c r="D24" s="55"/>
      <c r="E24" s="1"/>
      <c r="F24" s="1"/>
    </row>
    <row r="25" spans="1:6" ht="60" x14ac:dyDescent="0.25">
      <c r="A25" s="52">
        <v>2</v>
      </c>
      <c r="B25" s="52" t="s">
        <v>8</v>
      </c>
      <c r="C25" s="52">
        <v>935</v>
      </c>
      <c r="D25" s="55"/>
      <c r="E25" s="1"/>
      <c r="F25" s="1"/>
    </row>
    <row r="26" spans="1:6" s="42" customFormat="1" ht="30" x14ac:dyDescent="0.25">
      <c r="A26" s="52">
        <v>3</v>
      </c>
      <c r="B26" s="52" t="s">
        <v>19</v>
      </c>
      <c r="C26" s="52">
        <v>4494.8</v>
      </c>
      <c r="D26" s="55"/>
      <c r="E26" s="53"/>
      <c r="F26" s="53"/>
    </row>
    <row r="27" spans="1:6" s="42" customFormat="1" x14ac:dyDescent="0.25">
      <c r="A27" s="52">
        <v>4</v>
      </c>
      <c r="B27" s="52" t="s">
        <v>20</v>
      </c>
      <c r="C27" s="52">
        <v>830</v>
      </c>
      <c r="D27" s="55"/>
      <c r="E27" s="53"/>
      <c r="F27" s="53"/>
    </row>
    <row r="28" spans="1:6" x14ac:dyDescent="0.25">
      <c r="A28" s="52"/>
      <c r="B28" s="55" t="s">
        <v>21</v>
      </c>
      <c r="C28" s="55">
        <f>SUM(C24:C27)</f>
        <v>7483.72</v>
      </c>
      <c r="D28" s="55">
        <f>C28+D22</f>
        <v>26940.9</v>
      </c>
      <c r="E28" s="1"/>
      <c r="F28" s="1"/>
    </row>
    <row r="29" spans="1:6" x14ac:dyDescent="0.25">
      <c r="A29" s="52"/>
      <c r="B29" s="55" t="s">
        <v>22</v>
      </c>
      <c r="C29" s="54"/>
      <c r="D29" s="54"/>
      <c r="E29" s="1"/>
      <c r="F29" s="1"/>
    </row>
    <row r="30" spans="1:6" ht="30" x14ac:dyDescent="0.25">
      <c r="A30" s="59">
        <v>1</v>
      </c>
      <c r="B30" s="52" t="s">
        <v>7</v>
      </c>
      <c r="C30" s="52">
        <v>1223.92</v>
      </c>
      <c r="D30" s="55"/>
      <c r="E30" s="1"/>
      <c r="F30" s="1"/>
    </row>
    <row r="31" spans="1:6" ht="60" x14ac:dyDescent="0.25">
      <c r="A31" s="52">
        <v>2</v>
      </c>
      <c r="B31" s="52" t="s">
        <v>8</v>
      </c>
      <c r="C31" s="52">
        <v>935</v>
      </c>
      <c r="D31" s="55"/>
      <c r="E31" s="1"/>
      <c r="F31" s="1"/>
    </row>
    <row r="32" spans="1:6" x14ac:dyDescent="0.25">
      <c r="A32" s="52"/>
      <c r="B32" s="55" t="s">
        <v>23</v>
      </c>
      <c r="C32" s="55">
        <f>SUM(C30:C31)</f>
        <v>2158.92</v>
      </c>
      <c r="D32" s="55">
        <f>C32+D28</f>
        <v>29099.82</v>
      </c>
      <c r="E32" s="1"/>
      <c r="F32" s="1"/>
    </row>
    <row r="33" spans="1:6" x14ac:dyDescent="0.25">
      <c r="A33" s="52"/>
      <c r="B33" s="55" t="s">
        <v>24</v>
      </c>
      <c r="C33" s="54"/>
      <c r="D33" s="54"/>
      <c r="E33" s="1"/>
      <c r="F33" s="1"/>
    </row>
    <row r="34" spans="1:6" ht="30" x14ac:dyDescent="0.25">
      <c r="A34" s="59">
        <v>1</v>
      </c>
      <c r="B34" s="52" t="s">
        <v>7</v>
      </c>
      <c r="C34" s="52">
        <v>1223.92</v>
      </c>
      <c r="D34" s="55"/>
      <c r="E34" s="1"/>
      <c r="F34" s="1"/>
    </row>
    <row r="35" spans="1:6" ht="60" x14ac:dyDescent="0.25">
      <c r="A35" s="52">
        <v>2</v>
      </c>
      <c r="B35" s="52" t="s">
        <v>8</v>
      </c>
      <c r="C35" s="52">
        <v>935</v>
      </c>
      <c r="D35" s="55"/>
      <c r="E35" s="1"/>
      <c r="F35" s="1"/>
    </row>
    <row r="36" spans="1:6" x14ac:dyDescent="0.25">
      <c r="A36" s="52"/>
      <c r="B36" s="55" t="s">
        <v>25</v>
      </c>
      <c r="C36" s="55">
        <f>SUM(C34:C35)</f>
        <v>2158.92</v>
      </c>
      <c r="D36" s="55">
        <f>C36+D32</f>
        <v>31258.739999999998</v>
      </c>
      <c r="E36" s="1"/>
      <c r="F36" s="1"/>
    </row>
    <row r="37" spans="1:6" x14ac:dyDescent="0.25">
      <c r="A37" s="52"/>
      <c r="B37" s="55" t="s">
        <v>26</v>
      </c>
      <c r="C37" s="54"/>
      <c r="D37" s="54"/>
      <c r="E37" s="1"/>
      <c r="F37" s="1"/>
    </row>
    <row r="38" spans="1:6" ht="30" x14ac:dyDescent="0.25">
      <c r="A38" s="59">
        <v>1</v>
      </c>
      <c r="B38" s="52" t="s">
        <v>7</v>
      </c>
      <c r="C38" s="52">
        <v>1223.92</v>
      </c>
      <c r="D38" s="55"/>
      <c r="E38" s="1"/>
      <c r="F38" s="1"/>
    </row>
    <row r="39" spans="1:6" ht="60" x14ac:dyDescent="0.25">
      <c r="A39" s="52">
        <v>2</v>
      </c>
      <c r="B39" s="52" t="s">
        <v>8</v>
      </c>
      <c r="C39" s="52">
        <v>935</v>
      </c>
      <c r="D39" s="55"/>
      <c r="E39" s="1"/>
      <c r="F39" s="1"/>
    </row>
    <row r="40" spans="1:6" x14ac:dyDescent="0.25">
      <c r="A40" s="52">
        <v>3</v>
      </c>
      <c r="B40" s="52" t="s">
        <v>27</v>
      </c>
      <c r="C40" s="52">
        <v>2490</v>
      </c>
      <c r="D40" s="54"/>
      <c r="E40" s="1"/>
      <c r="F40" s="1"/>
    </row>
    <row r="41" spans="1:6" x14ac:dyDescent="0.25">
      <c r="A41" s="59"/>
      <c r="B41" s="55" t="s">
        <v>28</v>
      </c>
      <c r="C41" s="55">
        <f>SUM(C38:C40)</f>
        <v>4648.92</v>
      </c>
      <c r="D41" s="55">
        <f>C41+D36</f>
        <v>35907.659999999996</v>
      </c>
      <c r="E41" s="1"/>
      <c r="F41" s="1"/>
    </row>
    <row r="42" spans="1:6" x14ac:dyDescent="0.25">
      <c r="A42" s="52"/>
      <c r="B42" s="55" t="s">
        <v>29</v>
      </c>
      <c r="C42" s="54"/>
      <c r="D42" s="54"/>
      <c r="E42" s="1"/>
      <c r="F42" s="1"/>
    </row>
    <row r="43" spans="1:6" ht="30" x14ac:dyDescent="0.25">
      <c r="A43" s="59">
        <v>1</v>
      </c>
      <c r="B43" s="52" t="s">
        <v>7</v>
      </c>
      <c r="C43" s="52">
        <v>1223.92</v>
      </c>
      <c r="D43" s="55"/>
      <c r="E43" s="1"/>
      <c r="F43" s="1"/>
    </row>
    <row r="44" spans="1:6" ht="60" x14ac:dyDescent="0.25">
      <c r="A44" s="52">
        <v>2</v>
      </c>
      <c r="B44" s="52" t="s">
        <v>8</v>
      </c>
      <c r="C44" s="52">
        <v>935</v>
      </c>
      <c r="D44" s="55"/>
      <c r="E44" s="1"/>
      <c r="F44" s="1"/>
    </row>
    <row r="45" spans="1:6" x14ac:dyDescent="0.25">
      <c r="A45" s="59">
        <v>3</v>
      </c>
      <c r="B45" s="52" t="s">
        <v>30</v>
      </c>
      <c r="C45" s="52">
        <v>2490</v>
      </c>
      <c r="D45" s="55"/>
      <c r="E45" s="1"/>
      <c r="F45" s="1"/>
    </row>
    <row r="46" spans="1:6" x14ac:dyDescent="0.25">
      <c r="A46" s="52">
        <v>4</v>
      </c>
      <c r="B46" s="52" t="s">
        <v>31</v>
      </c>
      <c r="C46" s="52">
        <v>16500</v>
      </c>
      <c r="D46" s="55"/>
      <c r="E46" s="1"/>
      <c r="F46" s="1"/>
    </row>
    <row r="47" spans="1:6" x14ac:dyDescent="0.25">
      <c r="A47" s="52">
        <v>5</v>
      </c>
      <c r="B47" s="52" t="s">
        <v>32</v>
      </c>
      <c r="C47" s="52">
        <v>1100</v>
      </c>
      <c r="D47" s="54"/>
      <c r="E47" s="1"/>
      <c r="F47" s="1"/>
    </row>
    <row r="48" spans="1:6" x14ac:dyDescent="0.25">
      <c r="A48" s="59"/>
      <c r="B48" s="55" t="s">
        <v>33</v>
      </c>
      <c r="C48" s="55">
        <f>SUM(C43:C47)</f>
        <v>22248.92</v>
      </c>
      <c r="D48" s="55">
        <f>C48+D41</f>
        <v>58156.579999999994</v>
      </c>
      <c r="E48" s="1"/>
      <c r="F48" s="1"/>
    </row>
    <row r="49" spans="1:6" x14ac:dyDescent="0.25">
      <c r="A49" s="52"/>
      <c r="B49" s="55" t="s">
        <v>76</v>
      </c>
      <c r="C49" s="54"/>
      <c r="D49" s="54"/>
      <c r="E49" s="1"/>
      <c r="F49" s="1"/>
    </row>
    <row r="50" spans="1:6" ht="30" x14ac:dyDescent="0.25">
      <c r="A50" s="59">
        <v>1</v>
      </c>
      <c r="B50" s="52" t="s">
        <v>7</v>
      </c>
      <c r="C50" s="52">
        <v>1223.92</v>
      </c>
      <c r="D50" s="55"/>
      <c r="E50" s="1"/>
      <c r="F50" s="1"/>
    </row>
    <row r="51" spans="1:6" ht="60" x14ac:dyDescent="0.25">
      <c r="A51" s="52">
        <v>2</v>
      </c>
      <c r="B51" s="52" t="s">
        <v>8</v>
      </c>
      <c r="C51" s="52">
        <v>935</v>
      </c>
      <c r="D51" s="55"/>
      <c r="E51" s="1"/>
      <c r="F51" s="1"/>
    </row>
    <row r="52" spans="1:6" x14ac:dyDescent="0.25">
      <c r="A52" s="59">
        <v>3</v>
      </c>
      <c r="B52" s="52" t="s">
        <v>121</v>
      </c>
      <c r="C52" s="52">
        <v>3735</v>
      </c>
      <c r="D52" s="55"/>
      <c r="E52" s="1"/>
      <c r="F52" s="1"/>
    </row>
    <row r="53" spans="1:6" x14ac:dyDescent="0.25">
      <c r="A53" s="52"/>
      <c r="B53" s="55" t="s">
        <v>122</v>
      </c>
      <c r="C53" s="55">
        <f>SUM(C50:C52)</f>
        <v>5893.92</v>
      </c>
      <c r="D53" s="55">
        <f>C53+D48</f>
        <v>64050.499999999993</v>
      </c>
      <c r="E53" s="1"/>
      <c r="F53" s="1"/>
    </row>
    <row r="54" spans="1:6" x14ac:dyDescent="0.25">
      <c r="A54" s="52"/>
      <c r="B54" s="55" t="s">
        <v>77</v>
      </c>
      <c r="C54" s="54"/>
      <c r="D54" s="54"/>
      <c r="E54" s="1"/>
      <c r="F54" s="1"/>
    </row>
    <row r="55" spans="1:6" ht="30" x14ac:dyDescent="0.25">
      <c r="A55" s="59">
        <v>1</v>
      </c>
      <c r="B55" s="52" t="s">
        <v>7</v>
      </c>
      <c r="C55" s="52">
        <v>1223.92</v>
      </c>
      <c r="D55" s="55"/>
      <c r="E55" s="1"/>
      <c r="F55" s="1"/>
    </row>
    <row r="56" spans="1:6" ht="60" x14ac:dyDescent="0.25">
      <c r="A56" s="52">
        <v>2</v>
      </c>
      <c r="B56" s="52" t="s">
        <v>8</v>
      </c>
      <c r="C56" s="52">
        <v>935</v>
      </c>
      <c r="D56" s="55"/>
      <c r="E56" s="1"/>
      <c r="F56" s="1"/>
    </row>
    <row r="57" spans="1:6" x14ac:dyDescent="0.25">
      <c r="A57" s="52">
        <v>3</v>
      </c>
      <c r="B57" s="52" t="s">
        <v>13</v>
      </c>
      <c r="C57" s="52">
        <v>917.2</v>
      </c>
      <c r="D57" s="55"/>
      <c r="E57" s="1"/>
      <c r="F57" s="1"/>
    </row>
    <row r="58" spans="1:6" x14ac:dyDescent="0.25">
      <c r="A58" s="52"/>
      <c r="B58" s="55" t="s">
        <v>132</v>
      </c>
      <c r="C58" s="55">
        <f>SUM(C55:C57)</f>
        <v>3076.12</v>
      </c>
      <c r="D58" s="55">
        <f>C58+D53</f>
        <v>67126.62</v>
      </c>
      <c r="E58" s="1"/>
      <c r="F58" s="1"/>
    </row>
    <row r="59" spans="1:6" x14ac:dyDescent="0.25">
      <c r="A59" s="52"/>
      <c r="B59" s="55" t="s">
        <v>78</v>
      </c>
      <c r="C59" s="54"/>
      <c r="D59" s="54"/>
      <c r="E59" s="1"/>
      <c r="F59" s="1"/>
    </row>
    <row r="60" spans="1:6" ht="30" x14ac:dyDescent="0.25">
      <c r="A60" s="59">
        <v>1</v>
      </c>
      <c r="B60" s="52" t="s">
        <v>7</v>
      </c>
      <c r="C60" s="52">
        <v>1223.92</v>
      </c>
      <c r="D60" s="55"/>
      <c r="E60" s="1"/>
      <c r="F60" s="1"/>
    </row>
    <row r="61" spans="1:6" ht="60" x14ac:dyDescent="0.25">
      <c r="A61" s="52">
        <v>2</v>
      </c>
      <c r="B61" s="52" t="s">
        <v>8</v>
      </c>
      <c r="C61" s="52">
        <v>935</v>
      </c>
      <c r="D61" s="55"/>
      <c r="E61" s="1"/>
      <c r="F61" s="1"/>
    </row>
    <row r="62" spans="1:6" x14ac:dyDescent="0.25">
      <c r="A62" s="52"/>
      <c r="B62" s="55" t="s">
        <v>135</v>
      </c>
      <c r="C62" s="55">
        <f>SUM(C60:C61)</f>
        <v>2158.92</v>
      </c>
      <c r="D62" s="55">
        <f>C62+D58</f>
        <v>69285.539999999994</v>
      </c>
      <c r="E62" s="1"/>
      <c r="F62" s="1"/>
    </row>
    <row r="63" spans="1:6" x14ac:dyDescent="0.25">
      <c r="A63" s="6"/>
      <c r="B63" s="6"/>
      <c r="C63" s="6"/>
      <c r="D63" s="5"/>
      <c r="E63" s="1"/>
      <c r="F63" s="1"/>
    </row>
    <row r="64" spans="1:6" x14ac:dyDescent="0.25">
      <c r="A64" s="6"/>
      <c r="B64" s="6"/>
      <c r="C64" s="6"/>
      <c r="D64" s="5"/>
      <c r="E64" s="1"/>
      <c r="F64" s="1"/>
    </row>
    <row r="65" spans="1:6" x14ac:dyDescent="0.25">
      <c r="A65" s="6"/>
      <c r="B65" s="5"/>
      <c r="C65" s="5"/>
      <c r="D65" s="61"/>
      <c r="E65" s="1"/>
      <c r="F65" s="1"/>
    </row>
    <row r="66" spans="1:6" x14ac:dyDescent="0.25">
      <c r="A66" s="52"/>
      <c r="B66" s="55"/>
      <c r="C66" s="54"/>
      <c r="D66" s="54"/>
      <c r="E66" s="1"/>
      <c r="F66" s="1"/>
    </row>
    <row r="67" spans="1:6" x14ac:dyDescent="0.25">
      <c r="A67" s="59"/>
      <c r="B67" s="52"/>
      <c r="C67" s="52"/>
      <c r="D67" s="55"/>
      <c r="E67" s="1"/>
      <c r="F67" s="1"/>
    </row>
    <row r="68" spans="1:6" x14ac:dyDescent="0.25">
      <c r="A68" s="52"/>
      <c r="B68" s="52"/>
      <c r="C68" s="52"/>
      <c r="D68" s="55"/>
      <c r="E68" s="1"/>
      <c r="F68" s="1"/>
    </row>
    <row r="69" spans="1:6" x14ac:dyDescent="0.25">
      <c r="A69" s="6"/>
      <c r="B69" s="52"/>
      <c r="C69" s="6"/>
      <c r="D69" s="61"/>
      <c r="E69" s="1"/>
      <c r="F69" s="1"/>
    </row>
    <row r="70" spans="1:6" x14ac:dyDescent="0.25">
      <c r="A70" s="6"/>
      <c r="B70" s="6"/>
      <c r="C70" s="6"/>
      <c r="D70" s="61"/>
      <c r="E70" s="1"/>
      <c r="F70" s="1"/>
    </row>
    <row r="71" spans="1:6" x14ac:dyDescent="0.25">
      <c r="A71" s="6"/>
      <c r="B71" s="6"/>
      <c r="C71" s="6"/>
      <c r="D71" s="5"/>
      <c r="E71" s="1"/>
      <c r="F71" s="1"/>
    </row>
    <row r="72" spans="1:6" x14ac:dyDescent="0.25">
      <c r="A72" s="6"/>
      <c r="B72" s="5"/>
      <c r="C72" s="5"/>
      <c r="D72" s="61"/>
      <c r="E72" s="1"/>
      <c r="F72" s="1"/>
    </row>
    <row r="73" spans="1:6" x14ac:dyDescent="0.25">
      <c r="A73" s="6"/>
      <c r="B73" s="5"/>
      <c r="C73" s="6"/>
      <c r="D73" s="5"/>
      <c r="E73" s="1"/>
      <c r="F73" s="1"/>
    </row>
    <row r="74" spans="1:6" x14ac:dyDescent="0.25">
      <c r="A74" s="6"/>
      <c r="B74" s="5"/>
      <c r="C74" s="6"/>
      <c r="D74" s="5"/>
      <c r="E74" s="1"/>
      <c r="F74" s="1"/>
    </row>
    <row r="75" spans="1:6" x14ac:dyDescent="0.25">
      <c r="A75" s="6"/>
      <c r="B75" s="6"/>
      <c r="C75" s="6"/>
      <c r="D75" s="61"/>
      <c r="E75" s="1"/>
      <c r="F75" s="1"/>
    </row>
    <row r="76" spans="1:6" x14ac:dyDescent="0.25">
      <c r="A76" s="6"/>
      <c r="B76" s="40"/>
      <c r="C76" s="6"/>
      <c r="D76" s="6"/>
      <c r="E76" s="1"/>
      <c r="F76" s="1"/>
    </row>
  </sheetData>
  <mergeCells count="2">
    <mergeCell ref="B1:D1"/>
    <mergeCell ref="B3:D3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86"/>
  <sheetViews>
    <sheetView topLeftCell="A28" workbookViewId="0">
      <selection activeCell="D55" sqref="D55"/>
    </sheetView>
  </sheetViews>
  <sheetFormatPr defaultColWidth="9" defaultRowHeight="15" x14ac:dyDescent="0.25"/>
  <cols>
    <col min="1" max="1" width="4.28515625" customWidth="1"/>
    <col min="2" max="2" width="47.28515625" customWidth="1"/>
    <col min="3" max="3" width="11.140625" customWidth="1"/>
    <col min="4" max="4" width="13.7109375" customWidth="1"/>
    <col min="10" max="10" width="5" customWidth="1"/>
    <col min="11" max="11" width="45.5703125" customWidth="1"/>
    <col min="12" max="12" width="9.140625" customWidth="1"/>
  </cols>
  <sheetData>
    <row r="1" spans="1:15" ht="15.95" customHeight="1" x14ac:dyDescent="0.35">
      <c r="A1" s="1"/>
      <c r="B1" s="67" t="s">
        <v>34</v>
      </c>
      <c r="C1" s="67"/>
      <c r="D1" s="67"/>
      <c r="E1" s="43"/>
      <c r="F1" s="43"/>
      <c r="G1" s="43"/>
    </row>
    <row r="2" spans="1:15" ht="15.95" customHeight="1" x14ac:dyDescent="0.25">
      <c r="A2" s="1"/>
      <c r="B2" s="22" t="s">
        <v>1</v>
      </c>
      <c r="C2" s="34"/>
      <c r="D2" s="34"/>
      <c r="E2" s="1"/>
      <c r="F2" s="1"/>
      <c r="G2" s="1"/>
    </row>
    <row r="3" spans="1:15" ht="15.95" customHeight="1" x14ac:dyDescent="0.25">
      <c r="A3" s="1"/>
      <c r="B3" s="67" t="s">
        <v>35</v>
      </c>
      <c r="C3" s="67"/>
      <c r="D3" s="67"/>
      <c r="E3" s="1"/>
      <c r="F3" s="1"/>
      <c r="G3" s="1"/>
    </row>
    <row r="4" spans="1:15" x14ac:dyDescent="0.25">
      <c r="A4" s="2"/>
      <c r="B4" s="3" t="s">
        <v>3</v>
      </c>
      <c r="C4" s="2" t="s">
        <v>4</v>
      </c>
      <c r="D4" s="3" t="s">
        <v>5</v>
      </c>
      <c r="E4" s="1"/>
      <c r="F4" s="1"/>
      <c r="G4" s="1"/>
    </row>
    <row r="5" spans="1:15" x14ac:dyDescent="0.25">
      <c r="A5" s="54"/>
      <c r="B5" s="55" t="s">
        <v>6</v>
      </c>
      <c r="C5" s="54"/>
      <c r="D5" s="54"/>
      <c r="E5" s="1"/>
      <c r="F5" s="1"/>
      <c r="G5" s="1"/>
    </row>
    <row r="6" spans="1:15" x14ac:dyDescent="0.25">
      <c r="A6" s="54">
        <v>1</v>
      </c>
      <c r="B6" s="52" t="s">
        <v>36</v>
      </c>
      <c r="C6" s="52">
        <v>9450</v>
      </c>
      <c r="D6" s="56"/>
      <c r="E6" s="1"/>
      <c r="F6" s="1"/>
      <c r="G6" s="1"/>
    </row>
    <row r="7" spans="1:15" s="1" customFormat="1" x14ac:dyDescent="0.25">
      <c r="A7" s="54">
        <v>3</v>
      </c>
      <c r="B7" s="52" t="s">
        <v>37</v>
      </c>
      <c r="C7" s="57">
        <v>6640</v>
      </c>
      <c r="D7" s="52"/>
      <c r="H7"/>
      <c r="I7"/>
      <c r="J7"/>
      <c r="K7"/>
      <c r="L7"/>
      <c r="M7"/>
      <c r="N7"/>
      <c r="O7"/>
    </row>
    <row r="8" spans="1:15" s="53" customFormat="1" x14ac:dyDescent="0.25">
      <c r="A8" s="52"/>
      <c r="B8" s="55" t="s">
        <v>9</v>
      </c>
      <c r="C8" s="55">
        <f>SUM(C6:C7)</f>
        <v>16090</v>
      </c>
      <c r="D8" s="55">
        <f>C8</f>
        <v>16090</v>
      </c>
      <c r="F8" s="1"/>
      <c r="H8"/>
      <c r="I8"/>
      <c r="J8"/>
      <c r="K8"/>
      <c r="L8"/>
      <c r="M8"/>
      <c r="N8"/>
      <c r="O8"/>
    </row>
    <row r="9" spans="1:15" s="53" customFormat="1" x14ac:dyDescent="0.25">
      <c r="A9" s="54"/>
      <c r="B9" s="55" t="s">
        <v>10</v>
      </c>
      <c r="C9" s="54"/>
      <c r="D9" s="54"/>
      <c r="H9"/>
      <c r="I9"/>
      <c r="J9"/>
      <c r="K9"/>
      <c r="L9"/>
      <c r="M9"/>
      <c r="N9"/>
      <c r="O9"/>
    </row>
    <row r="10" spans="1:15" s="53" customFormat="1" x14ac:dyDescent="0.25">
      <c r="A10" s="54">
        <v>1</v>
      </c>
      <c r="B10" s="52" t="s">
        <v>36</v>
      </c>
      <c r="C10" s="52">
        <v>9450</v>
      </c>
      <c r="D10" s="56"/>
      <c r="H10"/>
      <c r="I10"/>
      <c r="J10"/>
      <c r="K10"/>
      <c r="L10"/>
      <c r="M10"/>
      <c r="N10"/>
      <c r="O10"/>
    </row>
    <row r="11" spans="1:15" s="53" customFormat="1" x14ac:dyDescent="0.25">
      <c r="A11" s="52">
        <v>3</v>
      </c>
      <c r="B11" s="52" t="s">
        <v>38</v>
      </c>
      <c r="C11" s="52">
        <v>2160</v>
      </c>
      <c r="D11" s="55"/>
      <c r="H11"/>
      <c r="I11"/>
      <c r="J11"/>
      <c r="K11"/>
      <c r="L11"/>
      <c r="M11"/>
      <c r="N11"/>
      <c r="O11"/>
    </row>
    <row r="12" spans="1:15" s="53" customFormat="1" x14ac:dyDescent="0.25">
      <c r="A12" s="54"/>
      <c r="B12" s="55" t="s">
        <v>11</v>
      </c>
      <c r="C12" s="55">
        <f>SUM(C10:C11)</f>
        <v>11610</v>
      </c>
      <c r="D12" s="55">
        <f>C12+D8</f>
        <v>27700</v>
      </c>
      <c r="H12"/>
      <c r="I12"/>
      <c r="J12"/>
      <c r="K12"/>
      <c r="L12"/>
      <c r="M12"/>
      <c r="N12"/>
      <c r="O12"/>
    </row>
    <row r="13" spans="1:15" s="1" customFormat="1" ht="15" customHeight="1" x14ac:dyDescent="0.25">
      <c r="A13" s="54"/>
      <c r="B13" s="55" t="s">
        <v>12</v>
      </c>
      <c r="C13" s="54"/>
      <c r="D13" s="54"/>
      <c r="H13"/>
      <c r="I13"/>
      <c r="J13"/>
      <c r="K13"/>
      <c r="L13"/>
      <c r="M13"/>
      <c r="N13"/>
      <c r="O13"/>
    </row>
    <row r="14" spans="1:15" s="1" customFormat="1" x14ac:dyDescent="0.25">
      <c r="A14" s="54">
        <v>1</v>
      </c>
      <c r="B14" s="52" t="s">
        <v>36</v>
      </c>
      <c r="C14" s="52">
        <v>9450</v>
      </c>
      <c r="D14" s="56"/>
      <c r="H14"/>
      <c r="I14"/>
      <c r="J14"/>
      <c r="K14"/>
      <c r="L14"/>
      <c r="M14"/>
      <c r="N14"/>
      <c r="O14"/>
    </row>
    <row r="15" spans="1:15" s="1" customFormat="1" x14ac:dyDescent="0.25">
      <c r="A15" s="57">
        <v>2</v>
      </c>
      <c r="B15" s="52" t="s">
        <v>39</v>
      </c>
      <c r="C15" s="57">
        <v>3046.1</v>
      </c>
      <c r="D15" s="55"/>
      <c r="H15"/>
      <c r="I15"/>
      <c r="J15"/>
      <c r="K15"/>
      <c r="L15"/>
      <c r="M15"/>
      <c r="N15"/>
      <c r="O15"/>
    </row>
    <row r="16" spans="1:15" s="1" customFormat="1" x14ac:dyDescent="0.25">
      <c r="A16" s="57">
        <v>3</v>
      </c>
      <c r="B16" s="52" t="s">
        <v>40</v>
      </c>
      <c r="C16" s="57">
        <v>2490</v>
      </c>
      <c r="D16" s="55"/>
      <c r="H16"/>
      <c r="I16"/>
      <c r="J16"/>
      <c r="K16"/>
      <c r="L16"/>
      <c r="M16"/>
      <c r="N16"/>
      <c r="O16"/>
    </row>
    <row r="17" spans="1:15" s="1" customFormat="1" x14ac:dyDescent="0.25">
      <c r="A17" s="54"/>
      <c r="B17" s="55" t="s">
        <v>14</v>
      </c>
      <c r="C17" s="55">
        <f>SUM(C14:C16)</f>
        <v>14986.1</v>
      </c>
      <c r="D17" s="55">
        <f>C17+D12</f>
        <v>42686.1</v>
      </c>
      <c r="H17"/>
      <c r="I17"/>
      <c r="J17"/>
      <c r="K17"/>
      <c r="L17"/>
      <c r="M17"/>
      <c r="N17"/>
      <c r="O17"/>
    </row>
    <row r="18" spans="1:15" s="1" customFormat="1" x14ac:dyDescent="0.25">
      <c r="A18" s="54"/>
      <c r="B18" s="55" t="s">
        <v>15</v>
      </c>
      <c r="C18" s="54"/>
      <c r="D18" s="54"/>
      <c r="H18"/>
      <c r="I18"/>
      <c r="J18"/>
      <c r="K18"/>
      <c r="L18"/>
      <c r="M18"/>
      <c r="N18"/>
      <c r="O18"/>
    </row>
    <row r="19" spans="1:15" s="1" customFormat="1" x14ac:dyDescent="0.25">
      <c r="A19" s="54">
        <v>1</v>
      </c>
      <c r="B19" s="52" t="s">
        <v>36</v>
      </c>
      <c r="C19" s="52">
        <v>9450</v>
      </c>
      <c r="D19" s="56">
        <f>C19+D17</f>
        <v>52136.1</v>
      </c>
      <c r="H19"/>
      <c r="I19"/>
      <c r="J19"/>
      <c r="K19"/>
      <c r="L19"/>
      <c r="M19"/>
      <c r="N19"/>
      <c r="O19"/>
    </row>
    <row r="20" spans="1:15" s="1" customFormat="1" x14ac:dyDescent="0.25">
      <c r="A20" s="54"/>
      <c r="B20" s="55" t="s">
        <v>18</v>
      </c>
      <c r="C20" s="54"/>
      <c r="D20" s="54"/>
      <c r="H20"/>
      <c r="I20"/>
      <c r="J20"/>
      <c r="K20"/>
      <c r="L20"/>
      <c r="M20"/>
      <c r="N20"/>
      <c r="O20"/>
    </row>
    <row r="21" spans="1:15" s="1" customFormat="1" x14ac:dyDescent="0.25">
      <c r="A21" s="54">
        <v>1</v>
      </c>
      <c r="B21" s="52" t="s">
        <v>36</v>
      </c>
      <c r="C21" s="52">
        <v>9450</v>
      </c>
      <c r="D21" s="56"/>
      <c r="H21"/>
      <c r="I21"/>
      <c r="J21"/>
      <c r="K21"/>
      <c r="L21"/>
      <c r="M21"/>
      <c r="N21"/>
      <c r="O21"/>
    </row>
    <row r="22" spans="1:15" s="1" customFormat="1" ht="30" x14ac:dyDescent="0.25">
      <c r="A22" s="54">
        <v>2</v>
      </c>
      <c r="B22" s="52" t="s">
        <v>41</v>
      </c>
      <c r="C22" s="52">
        <v>2160</v>
      </c>
      <c r="D22" s="56"/>
      <c r="H22"/>
      <c r="I22"/>
      <c r="J22"/>
      <c r="K22"/>
      <c r="L22"/>
      <c r="M22"/>
      <c r="N22"/>
      <c r="O22"/>
    </row>
    <row r="23" spans="1:15" s="53" customFormat="1" x14ac:dyDescent="0.25">
      <c r="A23" s="54"/>
      <c r="B23" s="55" t="s">
        <v>21</v>
      </c>
      <c r="C23" s="55">
        <f>SUM(C21:C22)</f>
        <v>11610</v>
      </c>
      <c r="D23" s="55">
        <f>C23+D19</f>
        <v>63746.1</v>
      </c>
      <c r="H23"/>
      <c r="I23"/>
      <c r="J23"/>
      <c r="K23"/>
      <c r="L23"/>
      <c r="M23"/>
      <c r="N23"/>
      <c r="O23"/>
    </row>
    <row r="24" spans="1:15" s="53" customFormat="1" x14ac:dyDescent="0.25">
      <c r="A24" s="54"/>
      <c r="B24" s="55" t="s">
        <v>22</v>
      </c>
      <c r="C24" s="54"/>
      <c r="D24" s="54"/>
      <c r="H24"/>
      <c r="I24"/>
      <c r="J24"/>
      <c r="K24"/>
      <c r="L24"/>
      <c r="M24"/>
      <c r="N24"/>
      <c r="O24"/>
    </row>
    <row r="25" spans="1:15" s="53" customFormat="1" x14ac:dyDescent="0.25">
      <c r="A25" s="54">
        <v>1</v>
      </c>
      <c r="B25" s="52" t="s">
        <v>36</v>
      </c>
      <c r="C25" s="52">
        <v>9450</v>
      </c>
      <c r="D25" s="56">
        <f>C25+D23</f>
        <v>73196.100000000006</v>
      </c>
      <c r="H25"/>
      <c r="I25"/>
      <c r="J25"/>
      <c r="K25"/>
      <c r="L25"/>
      <c r="M25"/>
      <c r="N25"/>
      <c r="O25"/>
    </row>
    <row r="26" spans="1:15" s="53" customFormat="1" x14ac:dyDescent="0.25">
      <c r="A26" s="54"/>
      <c r="B26" s="55" t="s">
        <v>24</v>
      </c>
      <c r="C26" s="54"/>
      <c r="D26" s="55"/>
      <c r="H26"/>
      <c r="I26"/>
      <c r="J26"/>
      <c r="K26"/>
      <c r="L26"/>
      <c r="M26"/>
      <c r="N26"/>
      <c r="O26"/>
    </row>
    <row r="27" spans="1:15" x14ac:dyDescent="0.25">
      <c r="A27" s="54">
        <v>1</v>
      </c>
      <c r="B27" s="52" t="s">
        <v>36</v>
      </c>
      <c r="C27" s="52">
        <v>11340</v>
      </c>
      <c r="D27" s="54"/>
    </row>
    <row r="28" spans="1:15" ht="30" x14ac:dyDescent="0.25">
      <c r="A28" s="54">
        <v>2</v>
      </c>
      <c r="B28" s="52" t="s">
        <v>42</v>
      </c>
      <c r="C28" s="52">
        <v>5900</v>
      </c>
      <c r="D28" s="56"/>
    </row>
    <row r="29" spans="1:15" x14ac:dyDescent="0.25">
      <c r="A29" s="57"/>
      <c r="B29" s="55" t="s">
        <v>25</v>
      </c>
      <c r="C29" s="58">
        <f>SUM(C27:C28)</f>
        <v>17240</v>
      </c>
      <c r="D29" s="55">
        <f>C29+D25</f>
        <v>90436.1</v>
      </c>
    </row>
    <row r="30" spans="1:15" x14ac:dyDescent="0.25">
      <c r="A30" s="54"/>
      <c r="B30" s="55" t="s">
        <v>26</v>
      </c>
      <c r="C30" s="54"/>
      <c r="D30" s="55"/>
    </row>
    <row r="31" spans="1:15" x14ac:dyDescent="0.25">
      <c r="A31" s="54">
        <v>1</v>
      </c>
      <c r="B31" s="52" t="s">
        <v>36</v>
      </c>
      <c r="C31" s="52">
        <v>11340</v>
      </c>
      <c r="D31" s="54"/>
    </row>
    <row r="32" spans="1:15" ht="30" x14ac:dyDescent="0.25">
      <c r="A32" s="54">
        <v>2</v>
      </c>
      <c r="B32" s="52" t="s">
        <v>42</v>
      </c>
      <c r="C32" s="52">
        <v>5900</v>
      </c>
      <c r="D32" s="56"/>
    </row>
    <row r="33" spans="1:4" x14ac:dyDescent="0.25">
      <c r="A33" s="57"/>
      <c r="B33" s="55" t="s">
        <v>28</v>
      </c>
      <c r="C33" s="58">
        <f>SUM(C31:C32)</f>
        <v>17240</v>
      </c>
      <c r="D33" s="55">
        <f>C33+D29</f>
        <v>107676.1</v>
      </c>
    </row>
    <row r="34" spans="1:4" x14ac:dyDescent="0.25">
      <c r="A34" s="54"/>
      <c r="B34" s="55" t="s">
        <v>29</v>
      </c>
      <c r="C34" s="54"/>
      <c r="D34" s="55"/>
    </row>
    <row r="35" spans="1:4" x14ac:dyDescent="0.25">
      <c r="A35" s="54">
        <v>1</v>
      </c>
      <c r="B35" s="52" t="s">
        <v>36</v>
      </c>
      <c r="C35" s="52">
        <v>11340</v>
      </c>
      <c r="D35" s="54"/>
    </row>
    <row r="36" spans="1:4" ht="30" x14ac:dyDescent="0.25">
      <c r="A36" s="54">
        <v>2</v>
      </c>
      <c r="B36" s="52" t="s">
        <v>42</v>
      </c>
      <c r="C36" s="52">
        <v>5900</v>
      </c>
      <c r="D36" s="56"/>
    </row>
    <row r="37" spans="1:4" ht="30" x14ac:dyDescent="0.25">
      <c r="A37" s="57">
        <v>3</v>
      </c>
      <c r="B37" s="52" t="s">
        <v>43</v>
      </c>
      <c r="C37" s="57">
        <f>1440+1440</f>
        <v>2880</v>
      </c>
      <c r="D37" s="55"/>
    </row>
    <row r="38" spans="1:4" ht="30" x14ac:dyDescent="0.25">
      <c r="A38" s="54">
        <v>4</v>
      </c>
      <c r="B38" s="52" t="s">
        <v>41</v>
      </c>
      <c r="C38" s="54">
        <v>2160</v>
      </c>
      <c r="D38" s="54"/>
    </row>
    <row r="39" spans="1:4" x14ac:dyDescent="0.25">
      <c r="A39" s="54"/>
      <c r="B39" s="55" t="s">
        <v>33</v>
      </c>
      <c r="C39" s="55">
        <f>SUM(C35:C38)</f>
        <v>22280</v>
      </c>
      <c r="D39" s="55">
        <f>C39+D33</f>
        <v>129956.1</v>
      </c>
    </row>
    <row r="40" spans="1:4" x14ac:dyDescent="0.25">
      <c r="A40" s="54"/>
      <c r="B40" s="55" t="s">
        <v>76</v>
      </c>
      <c r="C40" s="54"/>
      <c r="D40" s="55"/>
    </row>
    <row r="41" spans="1:4" x14ac:dyDescent="0.25">
      <c r="A41" s="54">
        <v>1</v>
      </c>
      <c r="B41" s="52" t="s">
        <v>36</v>
      </c>
      <c r="C41" s="52">
        <v>11340</v>
      </c>
      <c r="D41" s="54"/>
    </row>
    <row r="42" spans="1:4" ht="30" x14ac:dyDescent="0.25">
      <c r="A42" s="54">
        <v>2</v>
      </c>
      <c r="B42" s="52" t="s">
        <v>42</v>
      </c>
      <c r="C42" s="52">
        <v>5900</v>
      </c>
      <c r="D42" s="56"/>
    </row>
    <row r="43" spans="1:4" x14ac:dyDescent="0.25">
      <c r="A43" s="54">
        <v>3</v>
      </c>
      <c r="B43" s="52" t="s">
        <v>125</v>
      </c>
      <c r="C43" s="52">
        <v>640</v>
      </c>
      <c r="D43" s="56"/>
    </row>
    <row r="44" spans="1:4" x14ac:dyDescent="0.25">
      <c r="A44" s="57"/>
      <c r="B44" s="55" t="s">
        <v>122</v>
      </c>
      <c r="C44" s="58">
        <f>SUM(C41:C43)</f>
        <v>17880</v>
      </c>
      <c r="D44" s="55">
        <f>C44+D39</f>
        <v>147836.1</v>
      </c>
    </row>
    <row r="45" spans="1:4" x14ac:dyDescent="0.25">
      <c r="A45" s="54"/>
      <c r="B45" s="55" t="s">
        <v>77</v>
      </c>
      <c r="C45" s="54"/>
      <c r="D45" s="55"/>
    </row>
    <row r="46" spans="1:4" x14ac:dyDescent="0.25">
      <c r="A46" s="54">
        <v>1</v>
      </c>
      <c r="B46" s="52" t="s">
        <v>36</v>
      </c>
      <c r="C46" s="52">
        <v>11340</v>
      </c>
      <c r="D46" s="54"/>
    </row>
    <row r="47" spans="1:4" ht="30" x14ac:dyDescent="0.25">
      <c r="A47" s="54">
        <v>2</v>
      </c>
      <c r="B47" s="52" t="s">
        <v>42</v>
      </c>
      <c r="C47" s="52">
        <v>5900</v>
      </c>
      <c r="D47" s="56"/>
    </row>
    <row r="48" spans="1:4" x14ac:dyDescent="0.25">
      <c r="A48" s="52">
        <v>3</v>
      </c>
      <c r="B48" s="52" t="s">
        <v>130</v>
      </c>
      <c r="C48" s="52">
        <v>2880</v>
      </c>
      <c r="D48" s="55"/>
    </row>
    <row r="49" spans="1:4" x14ac:dyDescent="0.25">
      <c r="A49" s="6">
        <v>4</v>
      </c>
      <c r="B49" s="66" t="s">
        <v>131</v>
      </c>
      <c r="C49" s="66">
        <v>999.4</v>
      </c>
      <c r="D49" s="61"/>
    </row>
    <row r="50" spans="1:4" x14ac:dyDescent="0.25">
      <c r="A50" s="54"/>
      <c r="B50" s="55" t="s">
        <v>132</v>
      </c>
      <c r="C50" s="55">
        <f>SUM(C46:C49)</f>
        <v>21119.4</v>
      </c>
      <c r="D50" s="55">
        <f>C50+D44</f>
        <v>168955.5</v>
      </c>
    </row>
    <row r="51" spans="1:4" x14ac:dyDescent="0.25">
      <c r="A51" s="54"/>
      <c r="B51" s="55" t="s">
        <v>78</v>
      </c>
      <c r="C51" s="54"/>
      <c r="D51" s="55"/>
    </row>
    <row r="52" spans="1:4" x14ac:dyDescent="0.25">
      <c r="A52" s="54">
        <v>1</v>
      </c>
      <c r="B52" s="52" t="s">
        <v>36</v>
      </c>
      <c r="C52" s="52">
        <v>11340</v>
      </c>
      <c r="D52" s="54"/>
    </row>
    <row r="53" spans="1:4" ht="30" x14ac:dyDescent="0.25">
      <c r="A53" s="54">
        <v>2</v>
      </c>
      <c r="B53" s="52" t="s">
        <v>42</v>
      </c>
      <c r="C53" s="52">
        <v>5900</v>
      </c>
      <c r="D53" s="56"/>
    </row>
    <row r="54" spans="1:4" x14ac:dyDescent="0.25">
      <c r="A54" s="54">
        <v>3</v>
      </c>
      <c r="B54" s="52" t="s">
        <v>37</v>
      </c>
      <c r="C54" s="52">
        <v>9960</v>
      </c>
      <c r="D54" s="54"/>
    </row>
    <row r="55" spans="1:4" x14ac:dyDescent="0.25">
      <c r="A55" s="54"/>
      <c r="B55" s="55" t="s">
        <v>135</v>
      </c>
      <c r="C55" s="55">
        <f>SUM(C52:C54)</f>
        <v>27200</v>
      </c>
      <c r="D55" s="55">
        <f>C55+D50</f>
        <v>196155.5</v>
      </c>
    </row>
    <row r="56" spans="1:4" x14ac:dyDescent="0.25">
      <c r="A56" s="57"/>
      <c r="B56" s="52"/>
      <c r="C56" s="57"/>
      <c r="D56" s="52"/>
    </row>
    <row r="57" spans="1:4" x14ac:dyDescent="0.25">
      <c r="A57" s="57"/>
      <c r="B57" s="55"/>
      <c r="C57" s="58"/>
      <c r="D57" s="58"/>
    </row>
    <row r="58" spans="1:4" x14ac:dyDescent="0.25">
      <c r="A58" s="54"/>
      <c r="B58" s="55"/>
      <c r="C58" s="54"/>
      <c r="D58" s="54"/>
    </row>
    <row r="59" spans="1:4" x14ac:dyDescent="0.25">
      <c r="A59" s="54"/>
      <c r="B59" s="52"/>
      <c r="C59" s="52"/>
      <c r="D59" s="56"/>
    </row>
    <row r="60" spans="1:4" x14ac:dyDescent="0.25">
      <c r="A60" s="57"/>
      <c r="B60" s="52"/>
      <c r="C60" s="57"/>
      <c r="D60" s="52"/>
    </row>
    <row r="61" spans="1:4" x14ac:dyDescent="0.25">
      <c r="A61" s="8"/>
      <c r="B61" s="5"/>
      <c r="C61" s="10"/>
      <c r="D61" s="10"/>
    </row>
    <row r="62" spans="1:4" x14ac:dyDescent="0.25">
      <c r="A62" s="54"/>
      <c r="B62" s="55"/>
      <c r="C62" s="54"/>
      <c r="D62" s="54"/>
    </row>
    <row r="63" spans="1:4" x14ac:dyDescent="0.25">
      <c r="A63" s="54"/>
      <c r="B63" s="52"/>
      <c r="C63" s="52"/>
      <c r="D63" s="56"/>
    </row>
    <row r="64" spans="1:4" x14ac:dyDescent="0.25">
      <c r="A64" s="57"/>
      <c r="B64" s="52"/>
      <c r="C64" s="57"/>
      <c r="D64" s="52"/>
    </row>
    <row r="65" spans="1:4" x14ac:dyDescent="0.25">
      <c r="A65" s="57"/>
      <c r="B65" s="52"/>
      <c r="C65" s="57"/>
      <c r="D65" s="52"/>
    </row>
    <row r="66" spans="1:4" x14ac:dyDescent="0.25">
      <c r="A66" s="8"/>
      <c r="B66" s="52"/>
      <c r="C66" s="8"/>
      <c r="D66" s="10"/>
    </row>
    <row r="67" spans="1:4" x14ac:dyDescent="0.25">
      <c r="A67" s="8"/>
      <c r="B67" s="52"/>
      <c r="C67" s="8"/>
      <c r="D67" s="10"/>
    </row>
    <row r="68" spans="1:4" x14ac:dyDescent="0.25">
      <c r="A68" s="54"/>
      <c r="B68" s="55"/>
      <c r="C68" s="55"/>
      <c r="D68" s="55"/>
    </row>
    <row r="69" spans="1:4" x14ac:dyDescent="0.25">
      <c r="A69" s="54"/>
      <c r="B69" s="55"/>
      <c r="C69" s="54"/>
      <c r="D69" s="54"/>
    </row>
    <row r="70" spans="1:4" x14ac:dyDescent="0.25">
      <c r="A70" s="54"/>
      <c r="B70" s="52"/>
      <c r="C70" s="52"/>
      <c r="D70" s="56"/>
    </row>
    <row r="71" spans="1:4" x14ac:dyDescent="0.25">
      <c r="A71" s="57"/>
      <c r="B71" s="52"/>
      <c r="C71" s="57"/>
      <c r="D71" s="52"/>
    </row>
    <row r="72" spans="1:4" x14ac:dyDescent="0.25">
      <c r="A72" s="8"/>
      <c r="B72" s="5"/>
      <c r="C72" s="10"/>
      <c r="D72" s="10"/>
    </row>
    <row r="73" spans="1:4" x14ac:dyDescent="0.25">
      <c r="A73" s="54"/>
      <c r="B73" s="55"/>
      <c r="C73" s="54"/>
      <c r="D73" s="54"/>
    </row>
    <row r="74" spans="1:4" x14ac:dyDescent="0.25">
      <c r="A74" s="54"/>
      <c r="B74" s="52"/>
      <c r="C74" s="52"/>
      <c r="D74" s="56"/>
    </row>
    <row r="75" spans="1:4" x14ac:dyDescent="0.25">
      <c r="A75" s="57"/>
      <c r="B75" s="52"/>
      <c r="C75" s="57"/>
      <c r="D75" s="52"/>
    </row>
    <row r="76" spans="1:4" x14ac:dyDescent="0.25">
      <c r="A76" s="8"/>
      <c r="B76" s="6"/>
      <c r="C76" s="8"/>
      <c r="D76" s="8"/>
    </row>
    <row r="77" spans="1:4" x14ac:dyDescent="0.25">
      <c r="A77" s="8"/>
      <c r="B77" s="6"/>
      <c r="C77" s="8"/>
      <c r="D77" s="10"/>
    </row>
    <row r="78" spans="1:4" x14ac:dyDescent="0.25">
      <c r="A78" s="8"/>
      <c r="B78" s="6"/>
      <c r="C78" s="8"/>
      <c r="D78" s="10"/>
    </row>
    <row r="79" spans="1:4" x14ac:dyDescent="0.25">
      <c r="A79" s="8"/>
      <c r="B79" s="5"/>
      <c r="C79" s="4"/>
      <c r="D79" s="10"/>
    </row>
    <row r="80" spans="1:4" x14ac:dyDescent="0.25">
      <c r="A80" s="54"/>
      <c r="B80" s="55"/>
      <c r="C80" s="54"/>
      <c r="D80" s="54"/>
    </row>
    <row r="81" spans="1:4" x14ac:dyDescent="0.25">
      <c r="A81" s="54"/>
      <c r="B81" s="52"/>
      <c r="C81" s="52"/>
      <c r="D81" s="56"/>
    </row>
    <row r="82" spans="1:4" x14ac:dyDescent="0.25">
      <c r="A82" s="57"/>
      <c r="B82" s="52"/>
      <c r="C82" s="57"/>
      <c r="D82" s="52"/>
    </row>
    <row r="83" spans="1:4" x14ac:dyDescent="0.25">
      <c r="A83" s="8"/>
      <c r="B83" s="6"/>
      <c r="C83" s="8"/>
      <c r="D83" s="10"/>
    </row>
    <row r="84" spans="1:4" x14ac:dyDescent="0.25">
      <c r="A84" s="8"/>
      <c r="B84" s="6"/>
      <c r="C84" s="8"/>
      <c r="D84" s="10"/>
    </row>
    <row r="85" spans="1:4" x14ac:dyDescent="0.25">
      <c r="A85" s="8"/>
      <c r="B85" s="5"/>
      <c r="C85" s="10"/>
      <c r="D85" s="10"/>
    </row>
    <row r="86" spans="1:4" x14ac:dyDescent="0.25">
      <c r="A86" s="8"/>
      <c r="B86" s="5"/>
      <c r="C86" s="10"/>
      <c r="D86" s="10"/>
    </row>
  </sheetData>
  <mergeCells count="2">
    <mergeCell ref="B1:D1"/>
    <mergeCell ref="B3:D3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8"/>
  <sheetViews>
    <sheetView workbookViewId="0">
      <selection activeCell="D19" sqref="D19"/>
    </sheetView>
  </sheetViews>
  <sheetFormatPr defaultColWidth="9" defaultRowHeight="15" x14ac:dyDescent="0.25"/>
  <cols>
    <col min="1" max="1" width="4.28515625" customWidth="1"/>
    <col min="2" max="2" width="46.7109375" customWidth="1"/>
  </cols>
  <sheetData>
    <row r="1" spans="1:4" ht="15.95" customHeight="1" x14ac:dyDescent="0.25">
      <c r="A1" s="1"/>
      <c r="B1" s="67" t="s">
        <v>0</v>
      </c>
      <c r="C1" s="67"/>
      <c r="D1" s="67"/>
    </row>
    <row r="2" spans="1:4" ht="15.95" customHeight="1" x14ac:dyDescent="0.25">
      <c r="A2" s="1"/>
      <c r="B2" s="22" t="s">
        <v>1</v>
      </c>
      <c r="C2" s="34"/>
      <c r="D2" s="34"/>
    </row>
    <row r="3" spans="1:4" ht="15.95" customHeight="1" x14ac:dyDescent="0.25">
      <c r="A3" s="1"/>
      <c r="B3" s="67" t="s">
        <v>44</v>
      </c>
      <c r="C3" s="67"/>
      <c r="D3" s="67"/>
    </row>
    <row r="4" spans="1:4" ht="26.25" x14ac:dyDescent="0.25">
      <c r="A4" s="4"/>
      <c r="B4" s="3" t="s">
        <v>3</v>
      </c>
      <c r="C4" s="2" t="s">
        <v>4</v>
      </c>
      <c r="D4" s="3" t="s">
        <v>5</v>
      </c>
    </row>
    <row r="5" spans="1:4" x14ac:dyDescent="0.25">
      <c r="A5" s="2"/>
      <c r="B5" s="5" t="s">
        <v>12</v>
      </c>
      <c r="C5" s="2"/>
      <c r="D5" s="2"/>
    </row>
    <row r="6" spans="1:4" x14ac:dyDescent="0.25">
      <c r="A6" s="2">
        <v>1</v>
      </c>
      <c r="B6" s="6" t="s">
        <v>45</v>
      </c>
      <c r="C6" s="7">
        <v>920.7</v>
      </c>
      <c r="D6" s="4"/>
    </row>
    <row r="7" spans="1:4" x14ac:dyDescent="0.25">
      <c r="A7" s="2">
        <v>2</v>
      </c>
      <c r="B7" s="6" t="s">
        <v>46</v>
      </c>
      <c r="C7" s="7">
        <v>1059.7</v>
      </c>
      <c r="D7" s="4"/>
    </row>
    <row r="8" spans="1:4" x14ac:dyDescent="0.25">
      <c r="A8" s="6"/>
      <c r="B8" s="5" t="s">
        <v>14</v>
      </c>
      <c r="C8" s="5">
        <f>SUM(C6:C7)</f>
        <v>1980.4</v>
      </c>
      <c r="D8" s="5">
        <f>C8</f>
        <v>1980.4</v>
      </c>
    </row>
    <row r="9" spans="1:4" x14ac:dyDescent="0.25">
      <c r="A9" s="2"/>
      <c r="B9" s="5" t="s">
        <v>22</v>
      </c>
      <c r="C9" s="6"/>
      <c r="D9" s="5"/>
    </row>
    <row r="10" spans="1:4" x14ac:dyDescent="0.25">
      <c r="A10" s="2">
        <v>1</v>
      </c>
      <c r="B10" s="6" t="s">
        <v>47</v>
      </c>
      <c r="C10" s="5">
        <v>850.2</v>
      </c>
      <c r="D10" s="5">
        <f>C10+D8</f>
        <v>2830.6</v>
      </c>
    </row>
    <row r="11" spans="1:4" x14ac:dyDescent="0.25">
      <c r="A11" s="6"/>
      <c r="B11" s="5" t="s">
        <v>24</v>
      </c>
      <c r="C11" s="6"/>
      <c r="D11" s="5"/>
    </row>
    <row r="12" spans="1:4" x14ac:dyDescent="0.25">
      <c r="A12" s="6">
        <v>1</v>
      </c>
      <c r="B12" s="6" t="s">
        <v>48</v>
      </c>
      <c r="C12" s="6">
        <v>1056.3</v>
      </c>
      <c r="D12" s="5">
        <f>C12+D10</f>
        <v>3886.9</v>
      </c>
    </row>
    <row r="13" spans="1:4" x14ac:dyDescent="0.25">
      <c r="A13" s="6"/>
      <c r="B13" s="5" t="s">
        <v>76</v>
      </c>
      <c r="C13" s="6"/>
      <c r="D13" s="5"/>
    </row>
    <row r="14" spans="1:4" x14ac:dyDescent="0.25">
      <c r="A14" s="6">
        <v>1</v>
      </c>
      <c r="B14" s="62" t="s">
        <v>123</v>
      </c>
      <c r="C14" s="62">
        <v>1362.8</v>
      </c>
      <c r="D14" s="5"/>
    </row>
    <row r="15" spans="1:4" x14ac:dyDescent="0.25">
      <c r="A15" s="6">
        <v>2</v>
      </c>
      <c r="B15" s="62" t="s">
        <v>124</v>
      </c>
      <c r="C15" s="6">
        <v>510.4</v>
      </c>
      <c r="D15" s="5"/>
    </row>
    <row r="16" spans="1:4" x14ac:dyDescent="0.25">
      <c r="A16" s="6"/>
      <c r="B16" s="5" t="s">
        <v>122</v>
      </c>
      <c r="C16" s="5">
        <f>SUM(C14:C15)</f>
        <v>1873.1999999999998</v>
      </c>
      <c r="D16" s="5">
        <f>C16+D12</f>
        <v>5760.1</v>
      </c>
    </row>
    <row r="17" spans="1:4" x14ac:dyDescent="0.25">
      <c r="A17" s="6"/>
      <c r="B17" s="5" t="s">
        <v>77</v>
      </c>
      <c r="C17" s="6"/>
      <c r="D17" s="6"/>
    </row>
    <row r="18" spans="1:4" x14ac:dyDescent="0.25">
      <c r="A18" s="6">
        <v>1</v>
      </c>
      <c r="B18" s="66" t="s">
        <v>133</v>
      </c>
      <c r="C18" s="6">
        <v>3804</v>
      </c>
      <c r="D18" s="5">
        <f>C18+D16</f>
        <v>9564.1</v>
      </c>
    </row>
    <row r="19" spans="1:4" x14ac:dyDescent="0.25">
      <c r="A19" s="6"/>
      <c r="B19" s="5"/>
      <c r="C19" s="5"/>
      <c r="D19" s="5"/>
    </row>
    <row r="20" spans="1:4" x14ac:dyDescent="0.25">
      <c r="A20" s="6"/>
      <c r="B20" s="6"/>
      <c r="C20" s="5"/>
      <c r="D20" s="5"/>
    </row>
    <row r="21" spans="1:4" x14ac:dyDescent="0.25">
      <c r="A21" s="6"/>
      <c r="B21" s="5"/>
      <c r="C21" s="6"/>
      <c r="D21" s="5"/>
    </row>
    <row r="22" spans="1:4" x14ac:dyDescent="0.25">
      <c r="A22" s="6"/>
      <c r="B22" s="6"/>
      <c r="C22" s="6"/>
      <c r="D22" s="5"/>
    </row>
    <row r="23" spans="1:4" x14ac:dyDescent="0.25">
      <c r="A23" s="6"/>
      <c r="B23" s="5"/>
      <c r="C23" s="6"/>
      <c r="D23" s="5"/>
    </row>
    <row r="24" spans="1:4" x14ac:dyDescent="0.25">
      <c r="A24" s="5"/>
      <c r="B24" s="6"/>
      <c r="C24" s="6"/>
      <c r="D24" s="5"/>
    </row>
    <row r="25" spans="1:4" x14ac:dyDescent="0.25">
      <c r="A25" s="6"/>
      <c r="B25" s="6"/>
      <c r="C25" s="6"/>
      <c r="D25" s="6"/>
    </row>
    <row r="26" spans="1:4" x14ac:dyDescent="0.25">
      <c r="A26" s="6"/>
      <c r="B26" s="6"/>
      <c r="C26" s="6"/>
      <c r="D26" s="5"/>
    </row>
    <row r="27" spans="1:4" x14ac:dyDescent="0.25">
      <c r="A27" s="6"/>
      <c r="B27" s="6"/>
      <c r="C27" s="6"/>
      <c r="D27" s="5"/>
    </row>
    <row r="28" spans="1:4" x14ac:dyDescent="0.25">
      <c r="A28" s="6"/>
      <c r="B28" s="6"/>
      <c r="C28" s="6"/>
      <c r="D28" s="5"/>
    </row>
    <row r="29" spans="1:4" x14ac:dyDescent="0.25">
      <c r="A29" s="6"/>
      <c r="B29" s="6"/>
      <c r="C29" s="6"/>
      <c r="D29" s="5"/>
    </row>
    <row r="30" spans="1:4" x14ac:dyDescent="0.25">
      <c r="A30" s="6"/>
      <c r="B30" s="5"/>
      <c r="C30" s="6"/>
      <c r="D30" s="5"/>
    </row>
    <row r="31" spans="1:4" x14ac:dyDescent="0.25">
      <c r="A31" s="6"/>
      <c r="B31" s="6"/>
      <c r="C31" s="6"/>
      <c r="D31" s="5"/>
    </row>
    <row r="32" spans="1:4" x14ac:dyDescent="0.25">
      <c r="A32" s="6"/>
      <c r="B32" s="6"/>
      <c r="C32" s="6"/>
      <c r="D32" s="5"/>
    </row>
    <row r="33" spans="1:4" x14ac:dyDescent="0.25">
      <c r="A33" s="6"/>
      <c r="B33" s="6"/>
      <c r="C33" s="6"/>
      <c r="D33" s="5"/>
    </row>
    <row r="34" spans="1:4" x14ac:dyDescent="0.25">
      <c r="A34" s="6"/>
      <c r="B34" s="5"/>
      <c r="C34" s="6"/>
      <c r="D34" s="5"/>
    </row>
    <row r="35" spans="1:4" x14ac:dyDescent="0.25">
      <c r="A35" s="6"/>
      <c r="B35" s="6"/>
      <c r="C35" s="6"/>
      <c r="D35" s="5"/>
    </row>
    <row r="36" spans="1:4" x14ac:dyDescent="0.25">
      <c r="A36" s="8"/>
      <c r="B36" s="6"/>
      <c r="C36" s="8"/>
      <c r="D36" s="10"/>
    </row>
    <row r="37" spans="1:4" x14ac:dyDescent="0.25">
      <c r="A37" s="8"/>
      <c r="B37" s="5"/>
      <c r="C37" s="8"/>
      <c r="D37" s="10"/>
    </row>
    <row r="38" spans="1:4" x14ac:dyDescent="0.25">
      <c r="A38" s="8"/>
      <c r="B38" s="5"/>
      <c r="C38" s="8"/>
      <c r="D38" s="8"/>
    </row>
    <row r="39" spans="1:4" x14ac:dyDescent="0.25">
      <c r="A39" s="8"/>
      <c r="B39" s="6"/>
      <c r="C39" s="8"/>
      <c r="D39" s="8"/>
    </row>
    <row r="40" spans="1:4" x14ac:dyDescent="0.25">
      <c r="A40" s="8"/>
      <c r="B40" s="6"/>
      <c r="C40" s="8"/>
      <c r="D40" s="8"/>
    </row>
    <row r="41" spans="1:4" x14ac:dyDescent="0.25">
      <c r="A41" s="8"/>
      <c r="B41" s="6"/>
      <c r="C41" s="8"/>
      <c r="D41" s="10"/>
    </row>
    <row r="42" spans="1:4" x14ac:dyDescent="0.25">
      <c r="A42" s="8"/>
      <c r="B42" s="5"/>
      <c r="C42" s="8"/>
      <c r="D42" s="8"/>
    </row>
    <row r="43" spans="1:4" x14ac:dyDescent="0.25">
      <c r="A43" s="8"/>
      <c r="B43" s="6"/>
      <c r="C43" s="8"/>
      <c r="D43" s="8"/>
    </row>
    <row r="44" spans="1:4" x14ac:dyDescent="0.25">
      <c r="A44" s="8"/>
      <c r="B44" s="6"/>
      <c r="C44" s="8"/>
      <c r="D44" s="8"/>
    </row>
    <row r="45" spans="1:4" x14ac:dyDescent="0.25">
      <c r="A45" s="8"/>
      <c r="B45" s="6"/>
      <c r="C45" s="8"/>
      <c r="D45" s="8"/>
    </row>
    <row r="46" spans="1:4" x14ac:dyDescent="0.25">
      <c r="A46" s="8"/>
      <c r="B46" s="6"/>
      <c r="C46" s="8"/>
      <c r="D46" s="10"/>
    </row>
    <row r="47" spans="1:4" x14ac:dyDescent="0.25">
      <c r="A47" s="8"/>
      <c r="B47" s="5"/>
      <c r="C47" s="8"/>
      <c r="D47" s="10"/>
    </row>
    <row r="48" spans="1:4" x14ac:dyDescent="0.25">
      <c r="A48" s="8"/>
      <c r="B48" s="6"/>
      <c r="C48" s="8"/>
      <c r="D48" s="10"/>
    </row>
    <row r="49" spans="1:4" x14ac:dyDescent="0.25">
      <c r="A49" s="8"/>
      <c r="B49" s="6"/>
      <c r="C49" s="8"/>
      <c r="D49" s="10"/>
    </row>
    <row r="50" spans="1:4" x14ac:dyDescent="0.25">
      <c r="A50" s="8"/>
      <c r="B50" s="6"/>
      <c r="C50" s="8"/>
      <c r="D50" s="10"/>
    </row>
    <row r="51" spans="1:4" x14ac:dyDescent="0.25">
      <c r="A51" s="8"/>
      <c r="B51" s="6"/>
      <c r="C51" s="8"/>
      <c r="D51" s="10"/>
    </row>
    <row r="52" spans="1:4" x14ac:dyDescent="0.25">
      <c r="A52" s="8"/>
      <c r="B52" s="6"/>
      <c r="C52" s="8"/>
      <c r="D52" s="10"/>
    </row>
    <row r="53" spans="1:4" x14ac:dyDescent="0.25">
      <c r="A53" s="8"/>
      <c r="B53" s="6"/>
      <c r="C53" s="8"/>
      <c r="D53" s="8"/>
    </row>
    <row r="54" spans="1:4" x14ac:dyDescent="0.25">
      <c r="A54" s="8"/>
      <c r="B54" s="6"/>
      <c r="C54" s="8"/>
      <c r="D54" s="8"/>
    </row>
    <row r="55" spans="1:4" x14ac:dyDescent="0.25">
      <c r="A55" s="8"/>
      <c r="B55" s="5"/>
      <c r="C55" s="10"/>
      <c r="D55" s="10"/>
    </row>
    <row r="56" spans="1:4" x14ac:dyDescent="0.25">
      <c r="A56" s="8"/>
      <c r="B56" s="5"/>
      <c r="C56" s="8"/>
      <c r="D56" s="8"/>
    </row>
    <row r="57" spans="1:4" x14ac:dyDescent="0.25">
      <c r="A57" s="8"/>
      <c r="B57" s="6"/>
      <c r="C57" s="8"/>
      <c r="D57" s="8"/>
    </row>
    <row r="58" spans="1:4" x14ac:dyDescent="0.25">
      <c r="A58" s="8"/>
      <c r="B58" s="5"/>
      <c r="C58" s="10"/>
      <c r="D58" s="10"/>
    </row>
  </sheetData>
  <mergeCells count="2">
    <mergeCell ref="B1:D1"/>
    <mergeCell ref="B3:D3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2"/>
  <sheetViews>
    <sheetView tabSelected="1" workbookViewId="0">
      <selection activeCell="D16" sqref="D16"/>
    </sheetView>
  </sheetViews>
  <sheetFormatPr defaultColWidth="9" defaultRowHeight="15" x14ac:dyDescent="0.25"/>
  <cols>
    <col min="1" max="1" width="4" customWidth="1"/>
    <col min="2" max="2" width="48.28515625" customWidth="1"/>
    <col min="3" max="3" width="10.42578125" customWidth="1"/>
    <col min="4" max="4" width="13.140625" customWidth="1"/>
  </cols>
  <sheetData>
    <row r="1" spans="1:8" ht="15.95" customHeight="1" x14ac:dyDescent="0.35">
      <c r="A1" s="1"/>
      <c r="B1" s="67" t="s">
        <v>0</v>
      </c>
      <c r="C1" s="67"/>
      <c r="D1" s="67"/>
      <c r="E1" s="43"/>
      <c r="F1" s="43"/>
      <c r="G1" s="43"/>
      <c r="H1" s="43"/>
    </row>
    <row r="2" spans="1:8" ht="15.95" customHeight="1" x14ac:dyDescent="0.25">
      <c r="A2" s="1"/>
      <c r="B2" s="68" t="s">
        <v>1</v>
      </c>
      <c r="C2" s="68"/>
      <c r="D2" s="68"/>
      <c r="E2" s="1"/>
      <c r="F2" s="1"/>
      <c r="G2" s="1"/>
      <c r="H2" s="1"/>
    </row>
    <row r="3" spans="1:8" ht="15.95" customHeight="1" x14ac:dyDescent="0.25">
      <c r="A3" s="1"/>
      <c r="B3" s="67" t="s">
        <v>49</v>
      </c>
      <c r="C3" s="67"/>
      <c r="D3" s="67"/>
      <c r="E3" s="1"/>
      <c r="F3" s="1"/>
      <c r="G3" s="1"/>
      <c r="H3" s="1"/>
    </row>
    <row r="4" spans="1:8" x14ac:dyDescent="0.25">
      <c r="A4" s="2"/>
      <c r="B4" s="3" t="s">
        <v>3</v>
      </c>
      <c r="C4" s="2" t="s">
        <v>4</v>
      </c>
      <c r="D4" s="2" t="s">
        <v>5</v>
      </c>
      <c r="E4" s="1"/>
      <c r="F4" s="1"/>
      <c r="G4" s="1"/>
      <c r="H4" s="1"/>
    </row>
    <row r="5" spans="1:8" x14ac:dyDescent="0.25">
      <c r="A5" s="4"/>
      <c r="B5" s="5" t="s">
        <v>18</v>
      </c>
      <c r="C5" s="4"/>
      <c r="D5" s="4"/>
      <c r="E5" s="1"/>
      <c r="F5" s="1"/>
      <c r="G5" s="1"/>
      <c r="H5" s="1"/>
    </row>
    <row r="6" spans="1:8" ht="30" x14ac:dyDescent="0.25">
      <c r="A6" s="6">
        <v>1</v>
      </c>
      <c r="B6" s="6" t="s">
        <v>50</v>
      </c>
      <c r="C6" s="7">
        <v>5433.43</v>
      </c>
      <c r="D6" s="5">
        <f>C6</f>
        <v>5433.43</v>
      </c>
    </row>
    <row r="7" spans="1:8" x14ac:dyDescent="0.25">
      <c r="A7" s="8"/>
      <c r="B7" s="10" t="s">
        <v>22</v>
      </c>
      <c r="C7" s="9"/>
      <c r="D7" s="10"/>
    </row>
    <row r="8" spans="1:8" ht="30" x14ac:dyDescent="0.25">
      <c r="A8" s="8">
        <v>1</v>
      </c>
      <c r="B8" s="6" t="s">
        <v>51</v>
      </c>
      <c r="C8" s="9">
        <v>1378.7</v>
      </c>
      <c r="D8" s="12"/>
    </row>
    <row r="9" spans="1:8" x14ac:dyDescent="0.25">
      <c r="A9" s="8">
        <v>2</v>
      </c>
      <c r="B9" s="6" t="s">
        <v>52</v>
      </c>
      <c r="C9" s="9">
        <v>4000</v>
      </c>
      <c r="D9" s="10"/>
    </row>
    <row r="10" spans="1:8" ht="17.100000000000001" customHeight="1" x14ac:dyDescent="0.25">
      <c r="A10" s="8"/>
      <c r="B10" s="5" t="s">
        <v>23</v>
      </c>
      <c r="C10" s="11">
        <f>SUM(C8:C9)</f>
        <v>5378.7</v>
      </c>
      <c r="D10" s="10">
        <f>C10+D6</f>
        <v>10812.13</v>
      </c>
    </row>
    <row r="11" spans="1:8" x14ac:dyDescent="0.25">
      <c r="A11" s="13"/>
      <c r="B11" s="49" t="s">
        <v>76</v>
      </c>
      <c r="C11" s="8"/>
      <c r="D11" s="10"/>
    </row>
    <row r="12" spans="1:8" x14ac:dyDescent="0.25">
      <c r="A12" s="50">
        <v>1</v>
      </c>
      <c r="B12" s="63" t="s">
        <v>128</v>
      </c>
      <c r="C12" s="51">
        <v>1587</v>
      </c>
      <c r="D12" s="10"/>
    </row>
    <row r="13" spans="1:8" x14ac:dyDescent="0.25">
      <c r="A13" s="15">
        <v>2</v>
      </c>
      <c r="B13" s="64" t="s">
        <v>129</v>
      </c>
      <c r="C13" s="65">
        <v>4200</v>
      </c>
      <c r="D13" s="10"/>
    </row>
    <row r="14" spans="1:8" x14ac:dyDescent="0.25">
      <c r="A14" s="8"/>
      <c r="B14" s="5" t="s">
        <v>122</v>
      </c>
      <c r="C14" s="10">
        <f>SUM(C12:C13)</f>
        <v>5787</v>
      </c>
      <c r="D14" s="10">
        <f>C14+D10</f>
        <v>16599.129999999997</v>
      </c>
    </row>
    <row r="15" spans="1:8" x14ac:dyDescent="0.25">
      <c r="A15" s="8"/>
      <c r="B15" s="5" t="s">
        <v>78</v>
      </c>
      <c r="C15" s="8"/>
      <c r="D15" s="10"/>
    </row>
    <row r="16" spans="1:8" x14ac:dyDescent="0.25">
      <c r="A16" s="8">
        <v>1</v>
      </c>
      <c r="B16" s="72" t="s">
        <v>136</v>
      </c>
      <c r="C16" s="8">
        <v>106400</v>
      </c>
      <c r="D16" s="10">
        <f>C16+D14</f>
        <v>122999.13</v>
      </c>
    </row>
    <row r="17" spans="1:4" x14ac:dyDescent="0.25">
      <c r="A17" s="8"/>
      <c r="B17" s="6"/>
      <c r="C17" s="8"/>
      <c r="D17" s="10"/>
    </row>
    <row r="18" spans="1:4" x14ac:dyDescent="0.25">
      <c r="A18" s="8"/>
      <c r="B18" s="6"/>
      <c r="C18" s="8"/>
      <c r="D18" s="10"/>
    </row>
    <row r="19" spans="1:4" x14ac:dyDescent="0.25">
      <c r="A19" s="8"/>
      <c r="B19" s="6"/>
      <c r="C19" s="8"/>
      <c r="D19" s="8"/>
    </row>
    <row r="20" spans="1:4" x14ac:dyDescent="0.25">
      <c r="A20" s="8"/>
      <c r="B20" s="5"/>
      <c r="C20" s="10"/>
      <c r="D20" s="10"/>
    </row>
    <row r="21" spans="1:4" x14ac:dyDescent="0.25">
      <c r="A21" s="8"/>
      <c r="B21" s="5"/>
      <c r="C21" s="8"/>
      <c r="D21" s="8"/>
    </row>
    <row r="22" spans="1:4" x14ac:dyDescent="0.25">
      <c r="A22" s="8"/>
      <c r="B22" s="6"/>
      <c r="C22" s="8"/>
      <c r="D22" s="10"/>
    </row>
    <row r="23" spans="1:4" x14ac:dyDescent="0.25">
      <c r="A23" s="8"/>
      <c r="B23" s="6"/>
      <c r="C23" s="8"/>
      <c r="D23" s="8"/>
    </row>
    <row r="24" spans="1:4" x14ac:dyDescent="0.25">
      <c r="A24" s="8"/>
      <c r="B24" s="52"/>
      <c r="C24" s="8"/>
      <c r="D24" s="10"/>
    </row>
    <row r="25" spans="1:4" x14ac:dyDescent="0.25">
      <c r="A25" s="8"/>
      <c r="B25" s="5"/>
      <c r="C25" s="10"/>
      <c r="D25" s="10"/>
    </row>
    <row r="26" spans="1:4" x14ac:dyDescent="0.25">
      <c r="A26" s="8"/>
      <c r="B26" s="6"/>
      <c r="C26" s="8"/>
      <c r="D26" s="10"/>
    </row>
    <row r="27" spans="1:4" x14ac:dyDescent="0.25">
      <c r="A27" s="8"/>
      <c r="B27" s="10"/>
      <c r="C27" s="10"/>
      <c r="D27" s="10"/>
    </row>
    <row r="28" spans="1:4" x14ac:dyDescent="0.25">
      <c r="A28" s="8"/>
      <c r="B28" s="8"/>
      <c r="C28" s="8"/>
      <c r="D28" s="8"/>
    </row>
    <row r="29" spans="1:4" x14ac:dyDescent="0.25">
      <c r="A29" s="8"/>
      <c r="B29" s="10"/>
      <c r="C29" s="10"/>
      <c r="D29" s="10"/>
    </row>
    <row r="30" spans="1:4" x14ac:dyDescent="0.25">
      <c r="A30" s="8"/>
      <c r="B30" s="10"/>
      <c r="C30" s="8"/>
      <c r="D30" s="8"/>
    </row>
    <row r="31" spans="1:4" x14ac:dyDescent="0.25">
      <c r="A31" s="8"/>
      <c r="B31" s="8"/>
      <c r="C31" s="8"/>
      <c r="D31" s="8"/>
    </row>
    <row r="32" spans="1:4" x14ac:dyDescent="0.25">
      <c r="A32" s="8"/>
      <c r="B32" s="10"/>
      <c r="C32" s="10"/>
      <c r="D32" s="10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4"/>
  <sheetViews>
    <sheetView topLeftCell="A6" workbookViewId="0">
      <selection activeCell="D24" sqref="D24"/>
    </sheetView>
  </sheetViews>
  <sheetFormatPr defaultColWidth="9" defaultRowHeight="15" x14ac:dyDescent="0.25"/>
  <cols>
    <col min="1" max="1" width="3.7109375" customWidth="1"/>
    <col min="2" max="2" width="49.42578125" customWidth="1"/>
    <col min="3" max="3" width="9.5703125" customWidth="1"/>
    <col min="4" max="4" width="12.7109375" customWidth="1"/>
  </cols>
  <sheetData>
    <row r="1" spans="1:8" ht="15.95" customHeight="1" x14ac:dyDescent="0.35">
      <c r="A1" s="1"/>
      <c r="B1" s="67" t="s">
        <v>53</v>
      </c>
      <c r="C1" s="67"/>
      <c r="D1" s="67"/>
      <c r="E1" s="43"/>
      <c r="F1" s="43"/>
      <c r="G1" s="43"/>
      <c r="H1" s="43"/>
    </row>
    <row r="2" spans="1:8" ht="15.95" customHeight="1" x14ac:dyDescent="0.25">
      <c r="A2" s="1"/>
      <c r="B2" s="68" t="s">
        <v>1</v>
      </c>
      <c r="C2" s="68"/>
      <c r="D2" s="68"/>
      <c r="E2" s="1"/>
      <c r="F2" s="1"/>
      <c r="G2" s="1"/>
      <c r="H2" s="1"/>
    </row>
    <row r="3" spans="1:8" ht="15.95" customHeight="1" x14ac:dyDescent="0.25">
      <c r="A3" s="1"/>
      <c r="B3" s="67" t="s">
        <v>54</v>
      </c>
      <c r="C3" s="67"/>
      <c r="D3" s="67"/>
      <c r="E3" s="1"/>
      <c r="F3" s="1"/>
      <c r="G3" s="1"/>
      <c r="H3" s="1"/>
    </row>
    <row r="4" spans="1:8" x14ac:dyDescent="0.25">
      <c r="A4" s="2"/>
      <c r="B4" s="3" t="s">
        <v>3</v>
      </c>
      <c r="C4" s="2" t="s">
        <v>4</v>
      </c>
      <c r="D4" s="3" t="s">
        <v>5</v>
      </c>
      <c r="E4" s="1"/>
      <c r="F4" s="1"/>
      <c r="G4" s="1"/>
      <c r="H4" s="1"/>
    </row>
    <row r="5" spans="1:8" ht="15.75" x14ac:dyDescent="0.25">
      <c r="A5" s="2"/>
      <c r="B5" s="44" t="s">
        <v>12</v>
      </c>
      <c r="C5" s="4"/>
      <c r="D5" s="2"/>
      <c r="E5" s="1"/>
      <c r="F5" s="1"/>
      <c r="G5" s="1"/>
      <c r="H5" s="1"/>
    </row>
    <row r="6" spans="1:8" s="1" customFormat="1" ht="30" x14ac:dyDescent="0.25">
      <c r="A6" s="6">
        <v>1</v>
      </c>
      <c r="B6" s="6" t="s">
        <v>55</v>
      </c>
      <c r="C6" s="6">
        <v>5967.4</v>
      </c>
      <c r="D6" s="5"/>
    </row>
    <row r="7" spans="1:8" s="1" customFormat="1" x14ac:dyDescent="0.25">
      <c r="A7" s="6">
        <v>2</v>
      </c>
      <c r="B7" s="6" t="s">
        <v>56</v>
      </c>
      <c r="C7" s="6">
        <v>37565.54</v>
      </c>
      <c r="D7" s="45"/>
    </row>
    <row r="8" spans="1:8" s="42" customFormat="1" x14ac:dyDescent="0.25">
      <c r="A8" s="10"/>
      <c r="B8" s="5" t="s">
        <v>14</v>
      </c>
      <c r="C8" s="10">
        <f>SUM(C6:C7)</f>
        <v>43532.94</v>
      </c>
      <c r="D8" s="46">
        <f>C8</f>
        <v>43532.94</v>
      </c>
    </row>
    <row r="9" spans="1:8" x14ac:dyDescent="0.25">
      <c r="A9" s="8"/>
      <c r="B9" s="5" t="s">
        <v>18</v>
      </c>
      <c r="C9" s="8"/>
      <c r="D9" s="47"/>
    </row>
    <row r="10" spans="1:8" x14ac:dyDescent="0.25">
      <c r="A10" s="8">
        <v>1</v>
      </c>
      <c r="B10" s="48" t="s">
        <v>57</v>
      </c>
      <c r="C10" s="8">
        <v>1039.5999999999999</v>
      </c>
      <c r="D10" s="46">
        <f>C10+D8</f>
        <v>44572.54</v>
      </c>
    </row>
    <row r="11" spans="1:8" s="42" customFormat="1" x14ac:dyDescent="0.25">
      <c r="A11" s="8"/>
      <c r="B11" s="5" t="s">
        <v>22</v>
      </c>
      <c r="C11" s="8"/>
      <c r="D11" s="47"/>
    </row>
    <row r="12" spans="1:8" x14ac:dyDescent="0.25">
      <c r="A12" s="8">
        <v>1</v>
      </c>
      <c r="B12" s="48" t="s">
        <v>58</v>
      </c>
      <c r="C12" s="8">
        <v>9127</v>
      </c>
      <c r="D12" s="46">
        <f>C12+D10</f>
        <v>53699.54</v>
      </c>
    </row>
    <row r="13" spans="1:8" x14ac:dyDescent="0.25">
      <c r="A13" s="10"/>
      <c r="B13" s="5" t="s">
        <v>24</v>
      </c>
      <c r="C13" s="8"/>
      <c r="D13" s="46"/>
    </row>
    <row r="14" spans="1:8" x14ac:dyDescent="0.25">
      <c r="A14" s="8">
        <v>1</v>
      </c>
      <c r="B14" s="6" t="s">
        <v>59</v>
      </c>
      <c r="C14" s="8">
        <v>1660</v>
      </c>
      <c r="D14" s="46">
        <f>C14+D12</f>
        <v>55359.54</v>
      </c>
    </row>
    <row r="15" spans="1:8" x14ac:dyDescent="0.25">
      <c r="A15" s="8"/>
      <c r="B15" s="5" t="s">
        <v>26</v>
      </c>
      <c r="C15" s="10"/>
      <c r="D15" s="46"/>
    </row>
    <row r="16" spans="1:8" x14ac:dyDescent="0.25">
      <c r="A16" s="8">
        <v>1</v>
      </c>
      <c r="B16" s="6" t="s">
        <v>60</v>
      </c>
      <c r="C16" s="8">
        <v>6574.5</v>
      </c>
      <c r="D16" s="10"/>
    </row>
    <row r="17" spans="1:4" x14ac:dyDescent="0.25">
      <c r="A17" s="8">
        <v>2</v>
      </c>
      <c r="B17" s="6" t="s">
        <v>61</v>
      </c>
      <c r="C17" s="8">
        <v>2732</v>
      </c>
      <c r="D17" s="47"/>
    </row>
    <row r="18" spans="1:4" x14ac:dyDescent="0.25">
      <c r="A18" s="8"/>
      <c r="B18" s="5" t="s">
        <v>28</v>
      </c>
      <c r="C18" s="10">
        <f>SUM(C16:C17)</f>
        <v>9306.5</v>
      </c>
      <c r="D18" s="46">
        <f>C18+D14</f>
        <v>64666.04</v>
      </c>
    </row>
    <row r="19" spans="1:4" x14ac:dyDescent="0.25">
      <c r="A19" s="8"/>
      <c r="B19" s="5" t="s">
        <v>29</v>
      </c>
      <c r="C19" s="8"/>
      <c r="D19" s="10"/>
    </row>
    <row r="20" spans="1:4" x14ac:dyDescent="0.25">
      <c r="A20" s="8">
        <v>1</v>
      </c>
      <c r="B20" s="6" t="s">
        <v>62</v>
      </c>
      <c r="C20" s="8">
        <v>3562</v>
      </c>
      <c r="D20" s="46">
        <f>C20+D18</f>
        <v>68228.039999999994</v>
      </c>
    </row>
    <row r="21" spans="1:4" x14ac:dyDescent="0.25">
      <c r="A21" s="8"/>
      <c r="B21" s="5" t="s">
        <v>76</v>
      </c>
      <c r="C21" s="8"/>
      <c r="D21" s="8"/>
    </row>
    <row r="22" spans="1:4" x14ac:dyDescent="0.25">
      <c r="A22" s="8">
        <v>1</v>
      </c>
      <c r="B22" s="62" t="s">
        <v>126</v>
      </c>
      <c r="C22" s="8">
        <v>5807.2</v>
      </c>
      <c r="D22" s="8"/>
    </row>
    <row r="23" spans="1:4" x14ac:dyDescent="0.25">
      <c r="A23" s="8">
        <v>2</v>
      </c>
      <c r="B23" s="62" t="s">
        <v>127</v>
      </c>
      <c r="C23" s="8">
        <v>8419.4</v>
      </c>
      <c r="D23" s="10"/>
    </row>
    <row r="24" spans="1:4" x14ac:dyDescent="0.25">
      <c r="A24" s="8"/>
      <c r="B24" s="5" t="s">
        <v>122</v>
      </c>
      <c r="C24" s="10">
        <f>SUM(C22:C23)</f>
        <v>14226.599999999999</v>
      </c>
      <c r="D24" s="46">
        <f>C24+D20</f>
        <v>82454.639999999985</v>
      </c>
    </row>
    <row r="25" spans="1:4" x14ac:dyDescent="0.25">
      <c r="A25" s="8"/>
      <c r="B25" s="6"/>
      <c r="C25" s="8"/>
      <c r="D25" s="8"/>
    </row>
    <row r="26" spans="1:4" x14ac:dyDescent="0.25">
      <c r="A26" s="8"/>
      <c r="B26" s="5"/>
      <c r="C26" s="10"/>
      <c r="D26" s="10"/>
    </row>
    <row r="27" spans="1:4" x14ac:dyDescent="0.25">
      <c r="A27" s="8"/>
      <c r="B27" s="5"/>
      <c r="C27" s="8"/>
      <c r="D27" s="8"/>
    </row>
    <row r="28" spans="1:4" x14ac:dyDescent="0.25">
      <c r="A28" s="8"/>
      <c r="B28" s="6"/>
      <c r="C28" s="8"/>
      <c r="D28" s="8"/>
    </row>
    <row r="29" spans="1:4" x14ac:dyDescent="0.25">
      <c r="A29" s="8"/>
      <c r="B29" s="5"/>
      <c r="C29" s="10"/>
      <c r="D29" s="10"/>
    </row>
    <row r="30" spans="1:4" x14ac:dyDescent="0.25">
      <c r="A30" s="8"/>
      <c r="B30" s="5"/>
      <c r="C30" s="8"/>
      <c r="D30" s="8"/>
    </row>
    <row r="31" spans="1:4" x14ac:dyDescent="0.25">
      <c r="A31" s="8"/>
      <c r="B31" s="6"/>
      <c r="C31" s="8"/>
      <c r="D31" s="10"/>
    </row>
    <row r="32" spans="1:4" x14ac:dyDescent="0.25">
      <c r="A32" s="8"/>
      <c r="B32" s="5"/>
      <c r="C32" s="10"/>
      <c r="D32" s="10"/>
    </row>
    <row r="33" spans="1:4" x14ac:dyDescent="0.25">
      <c r="A33" s="8"/>
      <c r="B33" s="6"/>
      <c r="C33" s="8"/>
      <c r="D33" s="8"/>
    </row>
    <row r="34" spans="1:4" x14ac:dyDescent="0.25">
      <c r="A34" s="8"/>
      <c r="B34" s="5"/>
      <c r="C34" s="10"/>
      <c r="D34" s="10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6"/>
  <sheetViews>
    <sheetView topLeftCell="A15" workbookViewId="0">
      <selection activeCell="D28" sqref="D28"/>
    </sheetView>
  </sheetViews>
  <sheetFormatPr defaultColWidth="9"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67" t="s">
        <v>0</v>
      </c>
      <c r="C1" s="67"/>
      <c r="D1" s="67"/>
    </row>
    <row r="2" spans="1:4" ht="15.75" x14ac:dyDescent="0.25">
      <c r="A2" s="1"/>
      <c r="B2" s="68" t="s">
        <v>1</v>
      </c>
      <c r="C2" s="68"/>
      <c r="D2" s="68"/>
    </row>
    <row r="3" spans="1:4" ht="15.75" x14ac:dyDescent="0.25">
      <c r="A3" s="1"/>
      <c r="B3" s="67" t="s">
        <v>63</v>
      </c>
      <c r="C3" s="67"/>
      <c r="D3" s="67"/>
    </row>
    <row r="4" spans="1:4" ht="26.25" x14ac:dyDescent="0.25">
      <c r="A4" s="2"/>
      <c r="B4" s="3" t="s">
        <v>3</v>
      </c>
      <c r="C4" s="2" t="s">
        <v>4</v>
      </c>
      <c r="D4" s="2" t="s">
        <v>5</v>
      </c>
    </row>
    <row r="5" spans="1:4" x14ac:dyDescent="0.25">
      <c r="A5" s="4"/>
      <c r="B5" s="5" t="s">
        <v>10</v>
      </c>
      <c r="C5" s="4"/>
      <c r="D5" s="4"/>
    </row>
    <row r="6" spans="1:4" x14ac:dyDescent="0.25">
      <c r="A6" s="2">
        <v>1</v>
      </c>
      <c r="B6" s="6" t="s">
        <v>64</v>
      </c>
      <c r="C6" s="7">
        <v>5461.3</v>
      </c>
      <c r="D6" s="5">
        <f>C6</f>
        <v>5461.3</v>
      </c>
    </row>
    <row r="7" spans="1:4" x14ac:dyDescent="0.25">
      <c r="A7" s="4"/>
      <c r="B7" s="5" t="s">
        <v>15</v>
      </c>
      <c r="C7" s="36"/>
      <c r="D7" s="4"/>
    </row>
    <row r="8" spans="1:4" x14ac:dyDescent="0.25">
      <c r="A8" s="4">
        <v>1</v>
      </c>
      <c r="B8" s="6" t="s">
        <v>65</v>
      </c>
      <c r="C8" s="37">
        <v>921.2</v>
      </c>
      <c r="D8" s="38"/>
    </row>
    <row r="9" spans="1:4" x14ac:dyDescent="0.25">
      <c r="A9" s="5">
        <v>2</v>
      </c>
      <c r="B9" s="6" t="s">
        <v>66</v>
      </c>
      <c r="C9" s="37">
        <f>2724.5+2728.1</f>
        <v>5452.6</v>
      </c>
      <c r="D9" s="5"/>
    </row>
    <row r="10" spans="1:4" x14ac:dyDescent="0.25">
      <c r="A10" s="6"/>
      <c r="B10" s="5" t="s">
        <v>17</v>
      </c>
      <c r="C10" s="37">
        <f>SUM(C8:C9)</f>
        <v>6373.8</v>
      </c>
      <c r="D10" s="5">
        <f>C10+D6</f>
        <v>11835.1</v>
      </c>
    </row>
    <row r="11" spans="1:4" x14ac:dyDescent="0.25">
      <c r="A11" s="5"/>
      <c r="B11" s="5" t="s">
        <v>18</v>
      </c>
      <c r="C11" s="7"/>
      <c r="D11" s="5"/>
    </row>
    <row r="12" spans="1:4" x14ac:dyDescent="0.25">
      <c r="A12" s="10">
        <v>1</v>
      </c>
      <c r="B12" s="6" t="s">
        <v>67</v>
      </c>
      <c r="C12" s="9">
        <v>4373.8</v>
      </c>
      <c r="D12" s="10"/>
    </row>
    <row r="13" spans="1:4" x14ac:dyDescent="0.25">
      <c r="A13" s="8">
        <v>2</v>
      </c>
      <c r="B13" s="6" t="s">
        <v>68</v>
      </c>
      <c r="C13" s="9">
        <v>3600</v>
      </c>
      <c r="D13" s="39"/>
    </row>
    <row r="14" spans="1:4" x14ac:dyDescent="0.25">
      <c r="A14" s="13"/>
      <c r="B14" s="40" t="s">
        <v>21</v>
      </c>
      <c r="C14" s="10">
        <f>SUM(C12:C13)</f>
        <v>7973.8</v>
      </c>
      <c r="D14" s="10">
        <f>C14+D10</f>
        <v>19808.900000000001</v>
      </c>
    </row>
    <row r="15" spans="1:4" x14ac:dyDescent="0.25">
      <c r="A15" s="15"/>
      <c r="B15" s="41" t="s">
        <v>26</v>
      </c>
      <c r="C15" s="17"/>
      <c r="D15" s="18"/>
    </row>
    <row r="16" spans="1:4" x14ac:dyDescent="0.25">
      <c r="A16" s="8">
        <v>1</v>
      </c>
      <c r="B16" s="6" t="s">
        <v>69</v>
      </c>
      <c r="C16" s="8">
        <v>4957.3100000000004</v>
      </c>
      <c r="D16" s="8"/>
    </row>
    <row r="17" spans="1:4" x14ac:dyDescent="0.25">
      <c r="A17" s="8">
        <v>2</v>
      </c>
      <c r="B17" s="8" t="s">
        <v>70</v>
      </c>
      <c r="C17" s="8">
        <v>2889.13</v>
      </c>
      <c r="D17" s="10"/>
    </row>
    <row r="18" spans="1:4" x14ac:dyDescent="0.25">
      <c r="A18" s="8">
        <v>3</v>
      </c>
      <c r="B18" s="8" t="s">
        <v>71</v>
      </c>
      <c r="C18" s="8">
        <v>1800</v>
      </c>
      <c r="D18" s="8"/>
    </row>
    <row r="19" spans="1:4" ht="30" x14ac:dyDescent="0.25">
      <c r="A19" s="8">
        <v>4</v>
      </c>
      <c r="B19" s="6" t="s">
        <v>72</v>
      </c>
      <c r="C19" s="8">
        <v>850</v>
      </c>
      <c r="D19" s="10"/>
    </row>
    <row r="20" spans="1:4" x14ac:dyDescent="0.25">
      <c r="A20" s="8"/>
      <c r="B20" s="10" t="s">
        <v>28</v>
      </c>
      <c r="C20" s="10">
        <f>SUM(C16:C19)</f>
        <v>10496.44</v>
      </c>
      <c r="D20" s="10">
        <f>C20+D14</f>
        <v>30305.34</v>
      </c>
    </row>
    <row r="21" spans="1:4" x14ac:dyDescent="0.25">
      <c r="A21" s="8"/>
      <c r="B21" s="40" t="s">
        <v>29</v>
      </c>
      <c r="C21" s="10"/>
      <c r="D21" s="10"/>
    </row>
    <row r="22" spans="1:4" x14ac:dyDescent="0.25">
      <c r="A22" s="8">
        <v>1</v>
      </c>
      <c r="B22" s="8" t="s">
        <v>73</v>
      </c>
      <c r="C22" s="8">
        <v>1512.61</v>
      </c>
      <c r="D22" s="8"/>
    </row>
    <row r="23" spans="1:4" x14ac:dyDescent="0.25">
      <c r="A23" s="8">
        <v>2</v>
      </c>
      <c r="B23" s="8" t="s">
        <v>71</v>
      </c>
      <c r="C23" s="8">
        <v>1800</v>
      </c>
      <c r="D23" s="10"/>
    </row>
    <row r="24" spans="1:4" x14ac:dyDescent="0.25">
      <c r="A24" s="8">
        <v>3</v>
      </c>
      <c r="B24" s="8" t="s">
        <v>74</v>
      </c>
      <c r="C24" s="8">
        <v>1820.84</v>
      </c>
      <c r="D24" s="8"/>
    </row>
    <row r="25" spans="1:4" x14ac:dyDescent="0.25">
      <c r="A25" s="8"/>
      <c r="B25" s="5" t="s">
        <v>33</v>
      </c>
      <c r="C25" s="10">
        <f>SUM(C22:C24)</f>
        <v>5133.45</v>
      </c>
      <c r="D25" s="10">
        <f>C25+D20</f>
        <v>35438.79</v>
      </c>
    </row>
    <row r="26" spans="1:4" x14ac:dyDescent="0.25">
      <c r="A26" s="8"/>
      <c r="B26" s="5" t="s">
        <v>77</v>
      </c>
      <c r="C26" s="8"/>
      <c r="D26" s="8"/>
    </row>
    <row r="27" spans="1:4" ht="45" x14ac:dyDescent="0.25">
      <c r="A27" s="8">
        <v>1</v>
      </c>
      <c r="B27" s="66" t="s">
        <v>134</v>
      </c>
      <c r="C27" s="10">
        <v>7822.9</v>
      </c>
      <c r="D27" s="10">
        <f>C27+D25</f>
        <v>43261.69</v>
      </c>
    </row>
    <row r="28" spans="1:4" x14ac:dyDescent="0.25">
      <c r="A28" s="8"/>
      <c r="B28" s="10"/>
      <c r="C28" s="8"/>
      <c r="D28" s="8"/>
    </row>
    <row r="29" spans="1:4" x14ac:dyDescent="0.25">
      <c r="A29" s="8"/>
      <c r="B29" s="6"/>
      <c r="C29" s="8"/>
      <c r="D29" s="10"/>
    </row>
    <row r="30" spans="1:4" x14ac:dyDescent="0.25">
      <c r="A30" s="8"/>
      <c r="B30" s="6"/>
      <c r="C30" s="8"/>
      <c r="D30" s="10"/>
    </row>
    <row r="31" spans="1:4" x14ac:dyDescent="0.25">
      <c r="A31" s="8"/>
      <c r="B31" s="10"/>
      <c r="C31" s="10"/>
      <c r="D31" s="10"/>
    </row>
    <row r="32" spans="1:4" x14ac:dyDescent="0.25">
      <c r="A32" s="8"/>
      <c r="B32" s="8"/>
      <c r="C32" s="8"/>
      <c r="D32" s="8"/>
    </row>
    <row r="33" spans="1:4" x14ac:dyDescent="0.25">
      <c r="A33" s="8"/>
      <c r="B33" s="10"/>
      <c r="C33" s="10"/>
      <c r="D33" s="10"/>
    </row>
    <row r="34" spans="1:4" x14ac:dyDescent="0.25">
      <c r="A34" s="8"/>
      <c r="B34" s="10"/>
      <c r="C34" s="8"/>
      <c r="D34" s="8"/>
    </row>
    <row r="35" spans="1:4" x14ac:dyDescent="0.25">
      <c r="A35" s="8"/>
      <c r="B35" s="8"/>
      <c r="C35" s="8"/>
      <c r="D35" s="8"/>
    </row>
    <row r="36" spans="1:4" x14ac:dyDescent="0.25">
      <c r="A36" s="8"/>
      <c r="B36" s="10"/>
      <c r="C36" s="10"/>
      <c r="D36" s="10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7"/>
  <sheetViews>
    <sheetView view="pageBreakPreview" zoomScale="65" zoomScaleNormal="65" workbookViewId="0">
      <selection activeCell="M22" sqref="M22"/>
    </sheetView>
  </sheetViews>
  <sheetFormatPr defaultColWidth="9" defaultRowHeight="15" x14ac:dyDescent="0.25"/>
  <cols>
    <col min="1" max="1" width="28.5703125" style="1" customWidth="1"/>
    <col min="2" max="2" width="16.140625" customWidth="1"/>
    <col min="3" max="3" width="17.140625" customWidth="1"/>
    <col min="4" max="4" width="16.140625" customWidth="1"/>
    <col min="5" max="5" width="16.7109375" customWidth="1"/>
    <col min="6" max="6" width="18.85546875" customWidth="1"/>
    <col min="7" max="7" width="16.140625" customWidth="1"/>
    <col min="8" max="8" width="16.7109375" customWidth="1"/>
    <col min="9" max="9" width="17.42578125" customWidth="1"/>
    <col min="10" max="10" width="16.85546875" customWidth="1"/>
    <col min="11" max="11" width="17.28515625" customWidth="1"/>
    <col min="12" max="12" width="15.28515625" customWidth="1"/>
    <col min="13" max="13" width="17.140625" customWidth="1"/>
    <col min="14" max="14" width="19.28515625" customWidth="1"/>
  </cols>
  <sheetData>
    <row r="1" spans="1:14" ht="21" x14ac:dyDescent="0.35">
      <c r="A1" s="69" t="s">
        <v>75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4" ht="15.75" x14ac:dyDescent="0.25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s="21" customFormat="1" ht="20.25" customHeight="1" x14ac:dyDescent="0.25">
      <c r="A3" s="3"/>
      <c r="B3" s="24" t="s">
        <v>6</v>
      </c>
      <c r="C3" s="24" t="s">
        <v>10</v>
      </c>
      <c r="D3" s="24" t="s">
        <v>12</v>
      </c>
      <c r="E3" s="24" t="s">
        <v>15</v>
      </c>
      <c r="F3" s="24" t="s">
        <v>18</v>
      </c>
      <c r="G3" s="24" t="s">
        <v>22</v>
      </c>
      <c r="H3" s="24" t="s">
        <v>24</v>
      </c>
      <c r="I3" s="24" t="s">
        <v>26</v>
      </c>
      <c r="J3" s="24" t="s">
        <v>29</v>
      </c>
      <c r="K3" s="24" t="s">
        <v>76</v>
      </c>
      <c r="L3" s="24" t="s">
        <v>77</v>
      </c>
      <c r="M3" s="24" t="s">
        <v>78</v>
      </c>
      <c r="N3" s="35" t="s">
        <v>79</v>
      </c>
    </row>
    <row r="4" spans="1:14" ht="39.75" customHeight="1" x14ac:dyDescent="0.35">
      <c r="A4" s="25" t="s">
        <v>80</v>
      </c>
      <c r="B4" s="26">
        <f>B5+B6+B7</f>
        <v>93836.57</v>
      </c>
      <c r="C4" s="26">
        <f t="shared" ref="C4:N4" si="0">C5+C6+C7</f>
        <v>71681.570000000007</v>
      </c>
      <c r="D4" s="26">
        <f t="shared" si="0"/>
        <v>71681.570000000007</v>
      </c>
      <c r="E4" s="26">
        <f t="shared" si="0"/>
        <v>78857.88</v>
      </c>
      <c r="F4" s="26">
        <f t="shared" si="0"/>
        <v>78857.88</v>
      </c>
      <c r="G4" s="26">
        <f t="shared" si="0"/>
        <v>78857.88</v>
      </c>
      <c r="H4" s="26">
        <f t="shared" si="0"/>
        <v>78857.88</v>
      </c>
      <c r="I4" s="26">
        <f t="shared" si="0"/>
        <v>78857.88</v>
      </c>
      <c r="J4" s="26">
        <f t="shared" si="0"/>
        <v>78857.88</v>
      </c>
      <c r="K4" s="26">
        <f t="shared" si="0"/>
        <v>78857.88</v>
      </c>
      <c r="L4" s="26">
        <f t="shared" si="0"/>
        <v>78857.88</v>
      </c>
      <c r="M4" s="26">
        <f t="shared" si="0"/>
        <v>101047.88</v>
      </c>
      <c r="N4" s="26">
        <f t="shared" si="0"/>
        <v>969110.62999999989</v>
      </c>
    </row>
    <row r="5" spans="1:14" ht="39" customHeight="1" x14ac:dyDescent="0.35">
      <c r="A5" s="25" t="s">
        <v>81</v>
      </c>
      <c r="B5" s="27">
        <v>41345.339999999997</v>
      </c>
      <c r="C5" s="27">
        <v>41345.339999999997</v>
      </c>
      <c r="D5" s="27">
        <v>41345.339999999997</v>
      </c>
      <c r="E5" s="27">
        <v>45504.34</v>
      </c>
      <c r="F5" s="27">
        <v>45504.34</v>
      </c>
      <c r="G5" s="27">
        <v>45504.34</v>
      </c>
      <c r="H5" s="27">
        <v>45504.34</v>
      </c>
      <c r="I5" s="27">
        <v>45504.34</v>
      </c>
      <c r="J5" s="27">
        <v>45504.34</v>
      </c>
      <c r="K5" s="27">
        <v>45504.34</v>
      </c>
      <c r="L5" s="27">
        <v>45504.34</v>
      </c>
      <c r="M5" s="27">
        <v>45504.34</v>
      </c>
      <c r="N5" s="27">
        <f t="shared" ref="N5:N23" si="1">SUM(B5:M5)</f>
        <v>533575.07999999984</v>
      </c>
    </row>
    <row r="6" spans="1:14" ht="44.25" customHeight="1" x14ac:dyDescent="0.35">
      <c r="A6" s="25" t="s">
        <v>82</v>
      </c>
      <c r="B6" s="27">
        <v>30336.23</v>
      </c>
      <c r="C6" s="27">
        <v>30336.23</v>
      </c>
      <c r="D6" s="27">
        <v>30336.23</v>
      </c>
      <c r="E6" s="27">
        <v>33353.54</v>
      </c>
      <c r="F6" s="27">
        <v>33353.54</v>
      </c>
      <c r="G6" s="27">
        <v>33353.54</v>
      </c>
      <c r="H6" s="27">
        <v>33353.54</v>
      </c>
      <c r="I6" s="27">
        <v>33353.54</v>
      </c>
      <c r="J6" s="27">
        <v>33353.54</v>
      </c>
      <c r="K6" s="27">
        <v>33353.54</v>
      </c>
      <c r="L6" s="27">
        <v>33353.54</v>
      </c>
      <c r="M6" s="27">
        <v>33353.54</v>
      </c>
      <c r="N6" s="27">
        <f t="shared" si="1"/>
        <v>391190.55</v>
      </c>
    </row>
    <row r="7" spans="1:14" ht="44.25" customHeight="1" x14ac:dyDescent="0.35">
      <c r="A7" s="25" t="s">
        <v>83</v>
      </c>
      <c r="B7" s="27">
        <v>22155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>
        <v>22190</v>
      </c>
      <c r="N7" s="27">
        <f t="shared" si="1"/>
        <v>44345</v>
      </c>
    </row>
    <row r="8" spans="1:14" ht="36" customHeight="1" x14ac:dyDescent="0.35">
      <c r="A8" s="28" t="s">
        <v>84</v>
      </c>
      <c r="B8" s="26">
        <f>B9+B10+B11+B12+B13</f>
        <v>69413.210000000006</v>
      </c>
      <c r="C8" s="26">
        <f t="shared" ref="C8:M8" si="2">C9+C10+C11+C12+C13</f>
        <v>66726.39</v>
      </c>
      <c r="D8" s="26">
        <f t="shared" si="2"/>
        <v>71589.440000000002</v>
      </c>
      <c r="E8" s="26">
        <f t="shared" si="2"/>
        <v>69136.149999999994</v>
      </c>
      <c r="F8" s="26">
        <f t="shared" si="2"/>
        <v>119498.59</v>
      </c>
      <c r="G8" s="26">
        <f t="shared" si="2"/>
        <v>62043.99</v>
      </c>
      <c r="H8" s="26">
        <f t="shared" si="2"/>
        <v>71619.509999999995</v>
      </c>
      <c r="I8" s="26">
        <f t="shared" si="2"/>
        <v>73646.98</v>
      </c>
      <c r="J8" s="26">
        <f t="shared" si="2"/>
        <v>180425.37</v>
      </c>
      <c r="K8" s="26">
        <f t="shared" si="2"/>
        <v>77998.94</v>
      </c>
      <c r="L8" s="26">
        <f t="shared" si="2"/>
        <v>80956.989999999991</v>
      </c>
      <c r="M8" s="26">
        <f t="shared" si="2"/>
        <v>88325.450000000012</v>
      </c>
      <c r="N8" s="26">
        <f t="shared" si="1"/>
        <v>1031381.01</v>
      </c>
    </row>
    <row r="9" spans="1:14" ht="40.5" customHeight="1" x14ac:dyDescent="0.35">
      <c r="A9" s="25" t="s">
        <v>85</v>
      </c>
      <c r="B9" s="27">
        <v>2158.92</v>
      </c>
      <c r="C9" s="27">
        <v>2158.92</v>
      </c>
      <c r="D9" s="27">
        <v>4242.42</v>
      </c>
      <c r="E9" s="27">
        <v>10896.92</v>
      </c>
      <c r="F9" s="27">
        <v>7483.72</v>
      </c>
      <c r="G9" s="27">
        <v>2158.92</v>
      </c>
      <c r="H9" s="27">
        <v>2158.92</v>
      </c>
      <c r="I9" s="27">
        <v>4648.92</v>
      </c>
      <c r="J9" s="27">
        <v>22248.92</v>
      </c>
      <c r="K9" s="29">
        <v>5893.92</v>
      </c>
      <c r="L9" s="27">
        <v>3076.12</v>
      </c>
      <c r="M9" s="27">
        <v>2158.92</v>
      </c>
      <c r="N9" s="26">
        <f t="shared" si="1"/>
        <v>69285.539999999994</v>
      </c>
    </row>
    <row r="10" spans="1:14" ht="45.75" customHeight="1" x14ac:dyDescent="0.35">
      <c r="A10" s="25" t="s">
        <v>86</v>
      </c>
      <c r="B10" s="29">
        <f>20815-4725</f>
        <v>16090</v>
      </c>
      <c r="C10" s="27">
        <v>11610</v>
      </c>
      <c r="D10" s="27">
        <v>14986.1</v>
      </c>
      <c r="E10" s="27">
        <v>9450</v>
      </c>
      <c r="F10" s="27">
        <v>11610</v>
      </c>
      <c r="G10" s="27">
        <v>9450</v>
      </c>
      <c r="H10" s="27">
        <v>17240</v>
      </c>
      <c r="I10" s="27">
        <v>17240</v>
      </c>
      <c r="J10" s="27">
        <v>22280</v>
      </c>
      <c r="K10" s="29">
        <v>17880</v>
      </c>
      <c r="L10" s="27">
        <v>21119.4</v>
      </c>
      <c r="M10" s="27">
        <v>27200</v>
      </c>
      <c r="N10" s="26">
        <f t="shared" si="1"/>
        <v>196155.5</v>
      </c>
    </row>
    <row r="11" spans="1:14" ht="45.75" customHeight="1" x14ac:dyDescent="0.35">
      <c r="A11" s="30" t="s">
        <v>87</v>
      </c>
      <c r="B11" s="29"/>
      <c r="C11" s="27"/>
      <c r="D11" s="27">
        <v>1980.4</v>
      </c>
      <c r="E11" s="27"/>
      <c r="F11" s="27"/>
      <c r="G11" s="27">
        <v>850.2</v>
      </c>
      <c r="H11" s="27">
        <v>1056.3</v>
      </c>
      <c r="I11" s="27"/>
      <c r="J11" s="27"/>
      <c r="K11" s="27">
        <v>1873.2</v>
      </c>
      <c r="L11" s="27">
        <v>3804</v>
      </c>
      <c r="M11" s="27"/>
      <c r="N11" s="26">
        <f t="shared" si="1"/>
        <v>9564.1</v>
      </c>
    </row>
    <row r="12" spans="1:14" ht="45.75" customHeight="1" x14ac:dyDescent="0.35">
      <c r="A12" s="30" t="s">
        <v>88</v>
      </c>
      <c r="B12" s="29">
        <v>48195.46</v>
      </c>
      <c r="C12" s="29">
        <v>48195.46</v>
      </c>
      <c r="D12" s="27">
        <v>48195.46</v>
      </c>
      <c r="E12" s="27">
        <v>48195.46</v>
      </c>
      <c r="F12" s="27">
        <v>99015.46</v>
      </c>
      <c r="G12" s="27">
        <v>48195.46</v>
      </c>
      <c r="H12" s="27">
        <v>48195.46</v>
      </c>
      <c r="I12" s="27">
        <v>48195.46</v>
      </c>
      <c r="J12" s="27">
        <v>132915.74</v>
      </c>
      <c r="K12" s="27">
        <v>48195.46</v>
      </c>
      <c r="L12" s="27">
        <v>48195.46</v>
      </c>
      <c r="M12" s="27">
        <v>50641.93</v>
      </c>
      <c r="N12" s="26">
        <f t="shared" si="1"/>
        <v>716332.27</v>
      </c>
    </row>
    <row r="13" spans="1:14" ht="21.75" customHeight="1" x14ac:dyDescent="0.35">
      <c r="A13" s="25" t="s">
        <v>89</v>
      </c>
      <c r="B13" s="27">
        <v>2968.83</v>
      </c>
      <c r="C13" s="29">
        <v>4762.01</v>
      </c>
      <c r="D13" s="27">
        <v>2185.06</v>
      </c>
      <c r="E13" s="27">
        <v>593.77</v>
      </c>
      <c r="F13" s="27">
        <v>1389.41</v>
      </c>
      <c r="G13" s="27">
        <v>1389.41</v>
      </c>
      <c r="H13" s="27">
        <v>2968.83</v>
      </c>
      <c r="I13" s="27">
        <v>3562.6</v>
      </c>
      <c r="J13" s="27">
        <v>2980.71</v>
      </c>
      <c r="K13" s="27">
        <v>4156.3599999999997</v>
      </c>
      <c r="L13" s="27">
        <v>4762.01</v>
      </c>
      <c r="M13" s="27">
        <v>8324.6</v>
      </c>
      <c r="N13" s="27">
        <f t="shared" si="1"/>
        <v>40043.599999999999</v>
      </c>
    </row>
    <row r="14" spans="1:14" ht="23.25" customHeight="1" x14ac:dyDescent="0.35">
      <c r="A14" s="28" t="s">
        <v>90</v>
      </c>
      <c r="B14" s="26">
        <f>B15+B16+B17</f>
        <v>0</v>
      </c>
      <c r="C14" s="26">
        <f t="shared" ref="C14:M14" si="3">C15+C16+C17</f>
        <v>5461.3</v>
      </c>
      <c r="D14" s="26">
        <f t="shared" si="3"/>
        <v>43532.94</v>
      </c>
      <c r="E14" s="26">
        <f t="shared" si="3"/>
        <v>6373.8</v>
      </c>
      <c r="F14" s="26">
        <f t="shared" si="3"/>
        <v>14446.83</v>
      </c>
      <c r="G14" s="26">
        <f t="shared" si="3"/>
        <v>14505.7</v>
      </c>
      <c r="H14" s="26">
        <f t="shared" si="3"/>
        <v>1660</v>
      </c>
      <c r="I14" s="26">
        <f t="shared" si="3"/>
        <v>19802.939999999999</v>
      </c>
      <c r="J14" s="26">
        <f t="shared" si="3"/>
        <v>8695.4500000000007</v>
      </c>
      <c r="K14" s="26">
        <f t="shared" si="3"/>
        <v>20013.599999999999</v>
      </c>
      <c r="L14" s="26">
        <f t="shared" si="3"/>
        <v>7822.9</v>
      </c>
      <c r="M14" s="26">
        <f t="shared" si="3"/>
        <v>106400</v>
      </c>
      <c r="N14" s="26">
        <f t="shared" si="1"/>
        <v>248715.46</v>
      </c>
    </row>
    <row r="15" spans="1:14" ht="42" customHeight="1" x14ac:dyDescent="0.35">
      <c r="A15" s="25" t="s">
        <v>91</v>
      </c>
      <c r="B15" s="27"/>
      <c r="C15" s="27"/>
      <c r="D15" s="27">
        <v>43532.94</v>
      </c>
      <c r="E15" s="27"/>
      <c r="F15" s="27">
        <v>1039.5999999999999</v>
      </c>
      <c r="G15" s="27">
        <v>9127</v>
      </c>
      <c r="H15" s="27">
        <v>1660</v>
      </c>
      <c r="I15" s="27">
        <v>9306.5</v>
      </c>
      <c r="J15" s="27">
        <v>3562</v>
      </c>
      <c r="K15" s="27">
        <v>14226.6</v>
      </c>
      <c r="L15" s="27"/>
      <c r="M15" s="27"/>
      <c r="N15" s="27">
        <f t="shared" si="1"/>
        <v>82454.640000000014</v>
      </c>
    </row>
    <row r="16" spans="1:14" ht="40.5" customHeight="1" x14ac:dyDescent="0.35">
      <c r="A16" s="25" t="s">
        <v>92</v>
      </c>
      <c r="B16" s="27"/>
      <c r="C16" s="27"/>
      <c r="D16" s="27"/>
      <c r="E16" s="27"/>
      <c r="F16" s="27">
        <v>5433.43</v>
      </c>
      <c r="G16" s="27">
        <v>5378.7</v>
      </c>
      <c r="H16" s="27"/>
      <c r="I16" s="27"/>
      <c r="J16" s="27"/>
      <c r="K16" s="27">
        <v>5787</v>
      </c>
      <c r="L16" s="27"/>
      <c r="M16" s="27">
        <v>106400</v>
      </c>
      <c r="N16" s="27">
        <f t="shared" si="1"/>
        <v>122999.13</v>
      </c>
    </row>
    <row r="17" spans="1:14" ht="40.5" customHeight="1" x14ac:dyDescent="0.35">
      <c r="A17" s="30" t="s">
        <v>93</v>
      </c>
      <c r="B17" s="27"/>
      <c r="C17" s="27">
        <v>5461.3</v>
      </c>
      <c r="D17" s="27"/>
      <c r="E17" s="27">
        <v>6373.8</v>
      </c>
      <c r="F17" s="27">
        <v>7973.8</v>
      </c>
      <c r="G17" s="27"/>
      <c r="H17" s="27"/>
      <c r="I17" s="27">
        <v>10496.44</v>
      </c>
      <c r="J17" s="27">
        <v>5133.45</v>
      </c>
      <c r="K17" s="27"/>
      <c r="L17" s="27">
        <v>7822.9</v>
      </c>
      <c r="M17" s="27"/>
      <c r="N17" s="27">
        <f t="shared" si="1"/>
        <v>43261.69</v>
      </c>
    </row>
    <row r="18" spans="1:14" ht="40.5" customHeight="1" x14ac:dyDescent="0.35">
      <c r="A18" s="31" t="s">
        <v>94</v>
      </c>
      <c r="B18" s="27"/>
      <c r="C18" s="27"/>
      <c r="D18" s="27"/>
      <c r="E18" s="27">
        <v>6124.6</v>
      </c>
      <c r="F18" s="27">
        <f>8538.71+8400</f>
        <v>16938.71</v>
      </c>
      <c r="G18" s="27">
        <v>85033.7</v>
      </c>
      <c r="H18" s="27">
        <f>30297.5+2880</f>
        <v>33177.5</v>
      </c>
      <c r="I18" s="27">
        <v>10661.3</v>
      </c>
      <c r="J18" s="27"/>
      <c r="K18" s="27"/>
      <c r="L18" s="27"/>
      <c r="M18" s="27"/>
      <c r="N18" s="26">
        <f t="shared" si="1"/>
        <v>151935.81</v>
      </c>
    </row>
    <row r="19" spans="1:14" ht="40.5" customHeight="1" x14ac:dyDescent="0.35">
      <c r="A19" s="28" t="s">
        <v>95</v>
      </c>
      <c r="B19" s="26">
        <f>B20+B21+B22</f>
        <v>0</v>
      </c>
      <c r="C19" s="26">
        <f t="shared" ref="C19:M19" si="4">C20+C21+C22</f>
        <v>0</v>
      </c>
      <c r="D19" s="26">
        <f t="shared" si="4"/>
        <v>0</v>
      </c>
      <c r="E19" s="26">
        <f t="shared" si="4"/>
        <v>0</v>
      </c>
      <c r="F19" s="26">
        <f t="shared" si="4"/>
        <v>0</v>
      </c>
      <c r="G19" s="26">
        <f t="shared" si="4"/>
        <v>0</v>
      </c>
      <c r="H19" s="26">
        <f t="shared" si="4"/>
        <v>0</v>
      </c>
      <c r="I19" s="26">
        <f t="shared" si="4"/>
        <v>0</v>
      </c>
      <c r="J19" s="26">
        <f t="shared" si="4"/>
        <v>0</v>
      </c>
      <c r="K19" s="26">
        <f t="shared" si="4"/>
        <v>0</v>
      </c>
      <c r="L19" s="26">
        <f t="shared" si="4"/>
        <v>0</v>
      </c>
      <c r="M19" s="26">
        <f t="shared" si="4"/>
        <v>0</v>
      </c>
      <c r="N19" s="26">
        <f t="shared" ref="N19:N22" si="5">SUM(B19:M19)</f>
        <v>0</v>
      </c>
    </row>
    <row r="20" spans="1:14" ht="40.5" customHeight="1" x14ac:dyDescent="0.35">
      <c r="A20" s="25" t="s">
        <v>96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>
        <f t="shared" si="5"/>
        <v>0</v>
      </c>
    </row>
    <row r="21" spans="1:14" ht="40.5" customHeight="1" x14ac:dyDescent="0.35">
      <c r="A21" s="25" t="s">
        <v>97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>
        <f t="shared" si="5"/>
        <v>0</v>
      </c>
    </row>
    <row r="22" spans="1:14" ht="40.5" customHeight="1" x14ac:dyDescent="0.35">
      <c r="A22" s="30" t="s">
        <v>98</v>
      </c>
      <c r="B22" s="27"/>
      <c r="C22" s="27"/>
      <c r="D22" s="27"/>
      <c r="E22" s="29"/>
      <c r="F22" s="27"/>
      <c r="G22" s="27"/>
      <c r="H22" s="27"/>
      <c r="I22" s="27"/>
      <c r="J22" s="27"/>
      <c r="K22" s="27"/>
      <c r="L22" s="27"/>
      <c r="M22" s="27"/>
      <c r="N22" s="27">
        <f t="shared" si="5"/>
        <v>0</v>
      </c>
    </row>
    <row r="23" spans="1:14" ht="39.75" customHeight="1" x14ac:dyDescent="0.35">
      <c r="A23" s="28" t="s">
        <v>99</v>
      </c>
      <c r="B23" s="26">
        <v>36289.31</v>
      </c>
      <c r="C23" s="26">
        <v>36289.31</v>
      </c>
      <c r="D23" s="26">
        <v>36289.31</v>
      </c>
      <c r="E23" s="26">
        <v>44036.46</v>
      </c>
      <c r="F23" s="26">
        <v>44036.46</v>
      </c>
      <c r="G23" s="26">
        <v>44036.46</v>
      </c>
      <c r="H23" s="26">
        <v>44036.46</v>
      </c>
      <c r="I23" s="26">
        <v>44036.46</v>
      </c>
      <c r="J23" s="26">
        <v>44036.46</v>
      </c>
      <c r="K23" s="26">
        <v>44036.46</v>
      </c>
      <c r="L23" s="26">
        <v>44036.46</v>
      </c>
      <c r="M23" s="26">
        <v>44036.46</v>
      </c>
      <c r="N23" s="26">
        <f t="shared" si="1"/>
        <v>505196.07000000007</v>
      </c>
    </row>
    <row r="24" spans="1:14" ht="22.5" customHeight="1" x14ac:dyDescent="0.35">
      <c r="A24" s="28" t="s">
        <v>100</v>
      </c>
      <c r="B24" s="26">
        <f>B4+B8+B14+B23+B18+B19</f>
        <v>199539.09</v>
      </c>
      <c r="C24" s="26">
        <f t="shared" ref="C24:N24" si="6">C4+C8+C14+C23+C18+C19</f>
        <v>180158.57</v>
      </c>
      <c r="D24" s="26">
        <f t="shared" si="6"/>
        <v>223093.26</v>
      </c>
      <c r="E24" s="26">
        <f t="shared" si="6"/>
        <v>204528.89</v>
      </c>
      <c r="F24" s="26">
        <f t="shared" si="6"/>
        <v>273778.46999999997</v>
      </c>
      <c r="G24" s="26">
        <f t="shared" si="6"/>
        <v>284477.73</v>
      </c>
      <c r="H24" s="26">
        <f t="shared" si="6"/>
        <v>229351.35</v>
      </c>
      <c r="I24" s="26">
        <f t="shared" si="6"/>
        <v>227005.56</v>
      </c>
      <c r="J24" s="26">
        <f t="shared" si="6"/>
        <v>312015.15999999997</v>
      </c>
      <c r="K24" s="26">
        <f t="shared" si="6"/>
        <v>220906.88</v>
      </c>
      <c r="L24" s="26">
        <f t="shared" si="6"/>
        <v>211674.22999999998</v>
      </c>
      <c r="M24" s="26">
        <f t="shared" si="6"/>
        <v>339809.79000000004</v>
      </c>
      <c r="N24" s="26">
        <f t="shared" si="6"/>
        <v>2906338.98</v>
      </c>
    </row>
    <row r="25" spans="1:14" ht="15.75" x14ac:dyDescent="0.25">
      <c r="A25" s="70" t="s">
        <v>101</v>
      </c>
      <c r="B25" s="70"/>
      <c r="C25" s="70"/>
      <c r="D25" s="32"/>
      <c r="E25" s="32"/>
      <c r="F25" s="32"/>
      <c r="G25" s="33"/>
      <c r="H25" s="32"/>
      <c r="I25" s="32"/>
      <c r="J25" s="32"/>
      <c r="K25" s="32"/>
      <c r="L25" s="71" t="s">
        <v>102</v>
      </c>
      <c r="M25" s="71"/>
      <c r="N25" s="71"/>
    </row>
    <row r="26" spans="1:14" ht="15.75" x14ac:dyDescent="0.25">
      <c r="A26" s="34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</row>
    <row r="27" spans="1:14" ht="15.75" x14ac:dyDescent="0.25">
      <c r="A27" s="70" t="s">
        <v>103</v>
      </c>
      <c r="B27" s="70"/>
      <c r="C27" s="70"/>
      <c r="D27" s="32"/>
      <c r="E27" s="32"/>
      <c r="F27" s="32"/>
      <c r="G27" s="32"/>
      <c r="H27" s="32"/>
      <c r="I27" s="32"/>
      <c r="J27" s="32"/>
      <c r="K27" s="32"/>
      <c r="L27" s="71" t="s">
        <v>104</v>
      </c>
      <c r="M27" s="71"/>
      <c r="N27" s="71"/>
    </row>
  </sheetData>
  <mergeCells count="5">
    <mergeCell ref="A1:N1"/>
    <mergeCell ref="A25:C25"/>
    <mergeCell ref="L25:N25"/>
    <mergeCell ref="A27:C27"/>
    <mergeCell ref="L27:N27"/>
  </mergeCells>
  <pageMargins left="0.70866141732283505" right="0.70866141732283505" top="0.74803149606299202" bottom="0.74803149606299202" header="0.31496062992126" footer="0.31496062992126"/>
  <pageSetup paperSize="9" scale="5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2"/>
  <sheetViews>
    <sheetView topLeftCell="A15" workbookViewId="0">
      <selection activeCell="D31" sqref="D31"/>
    </sheetView>
  </sheetViews>
  <sheetFormatPr defaultColWidth="9" defaultRowHeight="15" x14ac:dyDescent="0.25"/>
  <cols>
    <col min="1" max="1" width="5.28515625" customWidth="1"/>
    <col min="2" max="2" width="54.85546875" customWidth="1"/>
    <col min="3" max="3" width="10.7109375" customWidth="1"/>
    <col min="4" max="4" width="11.5703125" customWidth="1"/>
  </cols>
  <sheetData>
    <row r="1" spans="1:5" ht="15.75" x14ac:dyDescent="0.25">
      <c r="A1" s="1"/>
      <c r="B1" s="67" t="s">
        <v>0</v>
      </c>
      <c r="C1" s="67"/>
      <c r="D1" s="67"/>
    </row>
    <row r="2" spans="1:5" ht="15.75" x14ac:dyDescent="0.25">
      <c r="A2" s="1"/>
      <c r="B2" s="68" t="s">
        <v>1</v>
      </c>
      <c r="C2" s="68"/>
      <c r="D2" s="68"/>
    </row>
    <row r="3" spans="1:5" ht="15.75" x14ac:dyDescent="0.25">
      <c r="A3" s="1"/>
      <c r="B3" s="67" t="s">
        <v>105</v>
      </c>
      <c r="C3" s="67"/>
      <c r="D3" s="67"/>
    </row>
    <row r="4" spans="1:5" ht="26.25" x14ac:dyDescent="0.25">
      <c r="A4" s="2"/>
      <c r="B4" s="3" t="s">
        <v>3</v>
      </c>
      <c r="C4" s="2" t="s">
        <v>4</v>
      </c>
      <c r="D4" s="3" t="s">
        <v>5</v>
      </c>
    </row>
    <row r="5" spans="1:5" x14ac:dyDescent="0.25">
      <c r="A5" s="4"/>
      <c r="B5" s="5" t="s">
        <v>15</v>
      </c>
      <c r="C5" s="4"/>
      <c r="D5" s="4"/>
    </row>
    <row r="6" spans="1:5" x14ac:dyDescent="0.25">
      <c r="A6" s="6">
        <v>1</v>
      </c>
      <c r="B6" s="6" t="s">
        <v>106</v>
      </c>
      <c r="C6" s="7">
        <v>1080</v>
      </c>
      <c r="D6" s="5"/>
    </row>
    <row r="7" spans="1:5" x14ac:dyDescent="0.25">
      <c r="A7" s="8">
        <v>2</v>
      </c>
      <c r="B7" s="6" t="s">
        <v>107</v>
      </c>
      <c r="C7" s="9">
        <v>5044.6000000000004</v>
      </c>
      <c r="D7" s="10"/>
    </row>
    <row r="8" spans="1:5" x14ac:dyDescent="0.25">
      <c r="A8" s="8"/>
      <c r="B8" s="5" t="s">
        <v>17</v>
      </c>
      <c r="C8" s="11">
        <f>SUM(C6:C7)</f>
        <v>6124.6</v>
      </c>
      <c r="D8" s="12">
        <f>C8</f>
        <v>6124.6</v>
      </c>
    </row>
    <row r="9" spans="1:5" x14ac:dyDescent="0.25">
      <c r="A9" s="13"/>
      <c r="B9" s="14" t="s">
        <v>18</v>
      </c>
      <c r="C9" s="8"/>
      <c r="D9" s="10"/>
    </row>
    <row r="10" spans="1:5" x14ac:dyDescent="0.25">
      <c r="A10" s="15">
        <v>1</v>
      </c>
      <c r="B10" s="16" t="s">
        <v>108</v>
      </c>
      <c r="C10" s="17">
        <v>5632</v>
      </c>
      <c r="D10" s="18"/>
      <c r="E10" s="19"/>
    </row>
    <row r="11" spans="1:5" x14ac:dyDescent="0.25">
      <c r="A11" s="8">
        <v>2</v>
      </c>
      <c r="B11" s="6" t="s">
        <v>109</v>
      </c>
      <c r="C11" s="8">
        <v>720</v>
      </c>
      <c r="D11" s="10"/>
    </row>
    <row r="12" spans="1:5" ht="30" x14ac:dyDescent="0.25">
      <c r="A12" s="8">
        <v>3</v>
      </c>
      <c r="B12" s="6" t="s">
        <v>110</v>
      </c>
      <c r="C12" s="8">
        <v>2186.71</v>
      </c>
      <c r="D12" s="10"/>
    </row>
    <row r="13" spans="1:5" x14ac:dyDescent="0.25">
      <c r="A13" s="8">
        <v>4</v>
      </c>
      <c r="B13" s="6" t="s">
        <v>111</v>
      </c>
      <c r="C13" s="8">
        <v>8400</v>
      </c>
      <c r="D13" s="10"/>
    </row>
    <row r="14" spans="1:5" x14ac:dyDescent="0.25">
      <c r="A14" s="8"/>
      <c r="B14" s="10" t="s">
        <v>21</v>
      </c>
      <c r="C14" s="10">
        <f>SUM(C10:C13)</f>
        <v>16938.71</v>
      </c>
      <c r="D14" s="10">
        <f>C14+D8</f>
        <v>23063.31</v>
      </c>
    </row>
    <row r="15" spans="1:5" x14ac:dyDescent="0.25">
      <c r="A15" s="8"/>
      <c r="B15" s="10" t="s">
        <v>22</v>
      </c>
      <c r="C15" s="8"/>
      <c r="D15" s="10"/>
    </row>
    <row r="16" spans="1:5" x14ac:dyDescent="0.25">
      <c r="A16" s="8">
        <v>1</v>
      </c>
      <c r="B16" s="8" t="s">
        <v>112</v>
      </c>
      <c r="C16" s="8">
        <f>3781.4+22400</f>
        <v>26181.4</v>
      </c>
      <c r="D16" s="10"/>
    </row>
    <row r="17" spans="1:4" x14ac:dyDescent="0.25">
      <c r="A17" s="8">
        <v>2</v>
      </c>
      <c r="B17" s="20" t="s">
        <v>113</v>
      </c>
      <c r="C17" s="8">
        <v>1080</v>
      </c>
      <c r="D17" s="10"/>
    </row>
    <row r="18" spans="1:4" ht="30" x14ac:dyDescent="0.25">
      <c r="A18" s="8">
        <v>3</v>
      </c>
      <c r="B18" s="6" t="s">
        <v>114</v>
      </c>
      <c r="C18" s="8">
        <v>29623.599999999999</v>
      </c>
      <c r="D18" s="10"/>
    </row>
    <row r="19" spans="1:4" ht="30" x14ac:dyDescent="0.25">
      <c r="A19" s="8">
        <v>4</v>
      </c>
      <c r="B19" s="6" t="s">
        <v>115</v>
      </c>
      <c r="C19" s="8">
        <v>19398.7</v>
      </c>
      <c r="D19" s="8"/>
    </row>
    <row r="20" spans="1:4" ht="30" x14ac:dyDescent="0.25">
      <c r="A20" s="8">
        <v>5</v>
      </c>
      <c r="B20" s="6" t="s">
        <v>116</v>
      </c>
      <c r="C20" s="8">
        <v>8750</v>
      </c>
      <c r="D20" s="10"/>
    </row>
    <row r="21" spans="1:4" x14ac:dyDescent="0.25">
      <c r="A21" s="8"/>
      <c r="B21" s="5" t="s">
        <v>23</v>
      </c>
      <c r="C21" s="10">
        <f>SUM(C16:C20)</f>
        <v>85033.7</v>
      </c>
      <c r="D21" s="10">
        <f>C21+D14</f>
        <v>108097.01</v>
      </c>
    </row>
    <row r="22" spans="1:4" x14ac:dyDescent="0.25">
      <c r="A22" s="8"/>
      <c r="B22" s="5" t="s">
        <v>24</v>
      </c>
      <c r="C22" s="10"/>
      <c r="D22" s="10"/>
    </row>
    <row r="23" spans="1:4" x14ac:dyDescent="0.25">
      <c r="A23" s="8">
        <v>1</v>
      </c>
      <c r="B23" s="6" t="s">
        <v>117</v>
      </c>
      <c r="C23" s="8">
        <v>720</v>
      </c>
      <c r="D23" s="8"/>
    </row>
    <row r="24" spans="1:4" x14ac:dyDescent="0.25">
      <c r="A24" s="6">
        <v>2</v>
      </c>
      <c r="B24" s="6" t="s">
        <v>118</v>
      </c>
      <c r="C24" s="7">
        <v>11797.5</v>
      </c>
      <c r="D24" s="5"/>
    </row>
    <row r="25" spans="1:4" x14ac:dyDescent="0.25">
      <c r="A25" s="8">
        <v>3</v>
      </c>
      <c r="B25" s="8" t="s">
        <v>119</v>
      </c>
      <c r="C25" s="8">
        <v>4320</v>
      </c>
      <c r="D25" s="10"/>
    </row>
    <row r="26" spans="1:4" x14ac:dyDescent="0.25">
      <c r="A26" s="8">
        <v>4</v>
      </c>
      <c r="B26" s="8" t="s">
        <v>112</v>
      </c>
      <c r="C26" s="8">
        <v>13460</v>
      </c>
      <c r="D26" s="10"/>
    </row>
    <row r="27" spans="1:4" x14ac:dyDescent="0.25">
      <c r="A27" s="8">
        <v>5</v>
      </c>
      <c r="B27" s="8" t="s">
        <v>120</v>
      </c>
      <c r="C27" s="8">
        <v>2880</v>
      </c>
      <c r="D27" s="10"/>
    </row>
    <row r="28" spans="1:4" x14ac:dyDescent="0.25">
      <c r="A28" s="8"/>
      <c r="B28" s="10" t="s">
        <v>25</v>
      </c>
      <c r="C28" s="10">
        <f>SUM(C23:C27)</f>
        <v>33177.5</v>
      </c>
      <c r="D28" s="10">
        <f>C28+D21</f>
        <v>141274.51</v>
      </c>
    </row>
    <row r="29" spans="1:4" x14ac:dyDescent="0.25">
      <c r="A29" s="8"/>
      <c r="B29" s="10" t="s">
        <v>26</v>
      </c>
      <c r="C29" s="10"/>
      <c r="D29" s="10"/>
    </row>
    <row r="30" spans="1:4" x14ac:dyDescent="0.25">
      <c r="A30" s="8">
        <v>1</v>
      </c>
      <c r="B30" s="8" t="s">
        <v>112</v>
      </c>
      <c r="C30" s="8">
        <v>10661.3</v>
      </c>
      <c r="D30" s="10">
        <f>C30+D28</f>
        <v>151935.81</v>
      </c>
    </row>
    <row r="31" spans="1:4" x14ac:dyDescent="0.25">
      <c r="A31" s="8"/>
      <c r="B31" s="8"/>
      <c r="C31" s="10"/>
      <c r="D31" s="10"/>
    </row>
    <row r="32" spans="1:4" x14ac:dyDescent="0.25">
      <c r="A32" s="8"/>
      <c r="B32" s="10"/>
      <c r="C32" s="8"/>
      <c r="D32" s="8"/>
    </row>
    <row r="33" spans="1:4" x14ac:dyDescent="0.25">
      <c r="A33" s="8"/>
      <c r="B33" s="8"/>
      <c r="C33" s="10"/>
      <c r="D33" s="10"/>
    </row>
    <row r="34" spans="1:4" x14ac:dyDescent="0.25">
      <c r="A34" s="8"/>
      <c r="B34" s="10"/>
      <c r="C34" s="8"/>
      <c r="D34" s="8"/>
    </row>
    <row r="35" spans="1:4" x14ac:dyDescent="0.25">
      <c r="A35" s="8"/>
      <c r="B35" s="8"/>
      <c r="C35" s="8"/>
      <c r="D35" s="10"/>
    </row>
    <row r="36" spans="1:4" x14ac:dyDescent="0.25">
      <c r="A36" s="8"/>
      <c r="B36" s="8"/>
      <c r="C36" s="8"/>
      <c r="D36" s="10"/>
    </row>
    <row r="37" spans="1:4" x14ac:dyDescent="0.25">
      <c r="A37" s="8"/>
      <c r="B37" s="10"/>
      <c r="C37" s="10"/>
      <c r="D37" s="10"/>
    </row>
    <row r="38" spans="1:4" x14ac:dyDescent="0.25">
      <c r="A38" s="8"/>
      <c r="B38" s="8"/>
      <c r="C38" s="8"/>
      <c r="D38" s="10"/>
    </row>
    <row r="39" spans="1:4" x14ac:dyDescent="0.25">
      <c r="A39" s="8"/>
      <c r="B39" s="10"/>
      <c r="C39" s="8"/>
      <c r="D39" s="8"/>
    </row>
    <row r="40" spans="1:4" x14ac:dyDescent="0.25">
      <c r="A40" s="8"/>
      <c r="B40" s="6"/>
      <c r="C40" s="8"/>
      <c r="D40" s="10"/>
    </row>
    <row r="41" spans="1:4" x14ac:dyDescent="0.25">
      <c r="A41" s="8"/>
      <c r="B41" s="6"/>
      <c r="C41" s="8"/>
      <c r="D41" s="10"/>
    </row>
    <row r="42" spans="1:4" x14ac:dyDescent="0.25">
      <c r="A42" s="8"/>
      <c r="B42" s="10"/>
      <c r="C42" s="10"/>
      <c r="D42" s="10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ТО ин.оборуд.</vt:lpstr>
      <vt:lpstr>ТО конструкт.эл.</vt:lpstr>
      <vt:lpstr>ТО эл.оборуд.</vt:lpstr>
      <vt:lpstr>ТР конструкт.эл</vt:lpstr>
      <vt:lpstr>ТР инж.об.</vt:lpstr>
      <vt:lpstr>ТР эл.оборуд.</vt:lpstr>
      <vt:lpstr>Лиц. счет. Св. расчет</vt:lpstr>
      <vt:lpstr>Доп.раб.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2023-10-27T07:51:00Z</cp:lastPrinted>
  <dcterms:created xsi:type="dcterms:W3CDTF">2011-07-25T05:21:00Z</dcterms:created>
  <dcterms:modified xsi:type="dcterms:W3CDTF">2026-01-22T07:34:46Z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6D405A869EAA48EFAF6F207B9F3FE55E_12</vt:lpwstr>
  </property>
  <property fmtid="{D5CDD505-2E9C-101B-9397-08002B2CF9AE}" pid="3" name="KSOProductBuildVer">
    <vt:lpwstr>1049-12.2.0.23131</vt:lpwstr>
  </property>
</Properties>
</file>