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0A566673-218C-4B59-B52E-517EEC27B5AD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2" l="1"/>
  <c r="C62" i="2"/>
  <c r="C63" i="2" s="1"/>
  <c r="C57" i="1"/>
  <c r="D57" i="1" s="1"/>
  <c r="C57" i="2"/>
  <c r="C53" i="1"/>
  <c r="D53" i="1" s="1"/>
  <c r="D12" i="4"/>
  <c r="C12" i="4"/>
  <c r="D12" i="6"/>
  <c r="C51" i="2"/>
  <c r="C50" i="2"/>
  <c r="D49" i="1"/>
  <c r="C49" i="1"/>
  <c r="C45" i="2"/>
  <c r="D45" i="1"/>
  <c r="C45" i="1"/>
  <c r="D24" i="9"/>
  <c r="C40" i="2"/>
  <c r="D40" i="1"/>
  <c r="C40" i="1"/>
  <c r="C22" i="9"/>
  <c r="H18" i="5"/>
  <c r="D6" i="3"/>
  <c r="D10" i="6"/>
  <c r="C36" i="2"/>
  <c r="C34" i="1"/>
  <c r="D34" i="1" s="1"/>
  <c r="D6" i="7"/>
  <c r="D6" i="4"/>
  <c r="C15" i="9"/>
  <c r="D15" i="9" s="1"/>
  <c r="D22" i="9" s="1"/>
  <c r="C11" i="9"/>
  <c r="D8" i="6"/>
  <c r="C8" i="6"/>
  <c r="C32" i="2"/>
  <c r="D30" i="1"/>
  <c r="C30" i="1"/>
  <c r="C9" i="9"/>
  <c r="F18" i="5"/>
  <c r="D9" i="9"/>
  <c r="C28" i="2"/>
  <c r="D26" i="1"/>
  <c r="C26" i="1"/>
  <c r="F12" i="5"/>
  <c r="C24" i="2"/>
  <c r="C20" i="2"/>
  <c r="C16" i="2"/>
  <c r="C14" i="5"/>
  <c r="C12" i="2"/>
  <c r="D12" i="2" s="1"/>
  <c r="D20" i="2" l="1"/>
  <c r="D16" i="2"/>
  <c r="D24" i="2"/>
  <c r="D28" i="2" s="1"/>
  <c r="D32" i="2" s="1"/>
  <c r="D36" i="2" s="1"/>
  <c r="D40" i="2" s="1"/>
  <c r="D45" i="2" s="1"/>
  <c r="D51" i="2" s="1"/>
  <c r="D57" i="2" s="1"/>
  <c r="C8" i="1"/>
  <c r="D8" i="1" s="1"/>
  <c r="N23" i="5" l="1"/>
  <c r="N17" i="5"/>
  <c r="N16" i="5"/>
  <c r="N15" i="5"/>
  <c r="N14" i="5" l="1"/>
  <c r="F19" i="5"/>
  <c r="M4" i="5"/>
  <c r="L4" i="5"/>
  <c r="K4" i="5"/>
  <c r="J4" i="5"/>
  <c r="I4" i="5"/>
  <c r="H4" i="5"/>
  <c r="G4" i="5"/>
  <c r="F4" i="5"/>
  <c r="E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E19" i="5"/>
  <c r="D19" i="5"/>
  <c r="C19" i="5"/>
  <c r="B19" i="5"/>
  <c r="N18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B14" i="5"/>
  <c r="N19" i="5" l="1"/>
  <c r="L24" i="5"/>
  <c r="I24" i="5"/>
  <c r="M24" i="5"/>
  <c r="K24" i="5"/>
  <c r="H24" i="5"/>
  <c r="G24" i="5"/>
  <c r="B24" i="5"/>
  <c r="J24" i="5"/>
  <c r="F24" i="5"/>
  <c r="E24" i="5"/>
  <c r="D24" i="5"/>
  <c r="C24" i="5"/>
  <c r="N6" i="5"/>
  <c r="N13" i="5"/>
  <c r="N5" i="5"/>
  <c r="N4" i="5" l="1"/>
  <c r="N10" i="5"/>
  <c r="N9" i="5"/>
  <c r="N8" i="5" l="1"/>
  <c r="N24" i="5" s="1"/>
</calcChain>
</file>

<file path=xl/sharedStrings.xml><?xml version="1.0" encoding="utf-8"?>
<sst xmlns="http://schemas.openxmlformats.org/spreadsheetml/2006/main" count="234" uniqueCount="106">
  <si>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</si>
  <si>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</si>
  <si>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</si>
  <si>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</si>
  <si>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</si>
  <si>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</si>
  <si>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</si>
  <si>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</si>
  <si>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</si>
  <si>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</si>
  <si>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</si>
  <si>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</si>
  <si>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</si>
  <si>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</si>
  <si>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</si>
  <si>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</si>
  <si>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</si>
  <si>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</si>
  <si>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</si>
  <si>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</si>
  <si>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</si>
  <si>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</si>
  <si>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</si>
  <si>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</si>
  <si>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</si>
  <si>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</si>
  <si>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</si>
  <si>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</si>
  <si>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</si>
  <si>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</si>
  <si>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</si>
  <si>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</si>
  <si>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</si>
  <si>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</si>
  <si>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</si>
  <si>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</si>
  <si>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</si>
  <si>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</si>
  <si>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</si>
  <si>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</si>
  <si>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Дополнительные работы</t>
  </si>
  <si>
    <t>4.Дополнительные работы</t>
  </si>
  <si>
    <t>5. ОДН :</t>
  </si>
  <si>
    <t>ХВС</t>
  </si>
  <si>
    <t>ГВС</t>
  </si>
  <si>
    <t>Эл.энергия</t>
  </si>
  <si>
    <t>7. Расходы по содержанию УК</t>
  </si>
  <si>
    <t>Сосновая,52</t>
  </si>
  <si>
    <t>Техобслуживание и снятие показаний общедомового теплосчетчика</t>
  </si>
  <si>
    <t>Техническое обслуживание домофона</t>
  </si>
  <si>
    <t>Директор ООО УК "Крокус"</t>
  </si>
  <si>
    <t>Техническое обслуживание системы видеонаблюдения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</si>
  <si>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</si>
  <si>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</si>
  <si>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2025г</t>
  </si>
  <si>
    <t>Лицевой счёт  2025г</t>
  </si>
  <si>
    <t>Сброс снега с крыши</t>
  </si>
  <si>
    <t>Уборка снега с подъездных козырьков</t>
  </si>
  <si>
    <t>Установка табличек видеонаблюдения</t>
  </si>
  <si>
    <t>Стоимость табличек</t>
  </si>
  <si>
    <t>Лицевой счёт 2025г</t>
  </si>
  <si>
    <t>Итого за февраль</t>
  </si>
  <si>
    <t>Итого за март</t>
  </si>
  <si>
    <t>Итого за апрель</t>
  </si>
  <si>
    <t>Промывка системы отопления в подвале</t>
  </si>
  <si>
    <t>Подключение летнего водопровода</t>
  </si>
  <si>
    <t>Итого за май</t>
  </si>
  <si>
    <t>Покраска бордюр</t>
  </si>
  <si>
    <t>Демонтаж горки на детской площадке</t>
  </si>
  <si>
    <t>Привоз щебня на придомовую территорию</t>
  </si>
  <si>
    <t>Итого за июнь</t>
  </si>
  <si>
    <t>Замена лампочек в подвалах №1,2</t>
  </si>
  <si>
    <t>Подтяжка контактов электроавтоматов в подвале на ХВС ГВС и отоплении</t>
  </si>
  <si>
    <t>Скос травы на придомовой территории</t>
  </si>
  <si>
    <t>Вырубка тальника, лопухов вдоль канавы</t>
  </si>
  <si>
    <t xml:space="preserve">Покраска песочницы и скамеек </t>
  </si>
  <si>
    <t>Засыпка дороги щебнем. Устройство траншеи между домами</t>
  </si>
  <si>
    <t>Чистка фильтров ГВС ХВС и отопления в подвале</t>
  </si>
  <si>
    <t>Замена светильника в подъезде</t>
  </si>
  <si>
    <t>Итого за июль</t>
  </si>
  <si>
    <t>Отключение гирлянды</t>
  </si>
  <si>
    <t>Установка дополнительного оборудования видеонаблюдения</t>
  </si>
  <si>
    <t>Привоз песка 7,5 тонн на детскую площадку</t>
  </si>
  <si>
    <t>Раскидывание песка на детской площадке</t>
  </si>
  <si>
    <t xml:space="preserve">Изготовление и установка ограждения около дома </t>
  </si>
  <si>
    <t>Выданы председателю совета дома материалы для нужд дома (краска)</t>
  </si>
  <si>
    <t>Демонтаж летнего водопровода</t>
  </si>
  <si>
    <t>Плановый запуск ГВС, развоздушка</t>
  </si>
  <si>
    <t>Итого за август</t>
  </si>
  <si>
    <t>Запуск отопления, развоздушка</t>
  </si>
  <si>
    <t>Итого за сентябрь</t>
  </si>
  <si>
    <t>Очистка вентиляционного окна на чердаке</t>
  </si>
  <si>
    <t>Итого за октябрь</t>
  </si>
  <si>
    <t>Наклейки на подъездную дверь</t>
  </si>
  <si>
    <t>Правило пользование лифтом</t>
  </si>
  <si>
    <t>Подключение дюраллайта</t>
  </si>
  <si>
    <t>Замена циркуляционного насоса ХВС в подвале</t>
  </si>
  <si>
    <t>Демонтаж теплообменника на промывку</t>
  </si>
  <si>
    <t>Замена циркуляционного насоса ГВС в подвале</t>
  </si>
  <si>
    <t>Установка теплообменника после промывки</t>
  </si>
  <si>
    <t>Итого за ноябрь</t>
  </si>
  <si>
    <t>Установка табличек правило пользование лифтом за ноябрь</t>
  </si>
  <si>
    <t>Смазка замков, закрытие окон в подъездах</t>
  </si>
  <si>
    <t>Итого за декабрь</t>
  </si>
  <si>
    <t>Изготовление дубликата ключа от подвала</t>
  </si>
  <si>
    <t>Удаление снежных шапок с крыши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</si>
</sst>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0" fillId="0" borderId="2" xfId="0" applyNumberFormat="1" applyBorder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0" fillId="0" borderId="0" xfId="0" applyFont="1"/>
    <xf numFmtId="2" fontId="1" fillId="0" borderId="5" xfId="0" applyNumberFormat="1" applyFont="1" applyBorder="1"/>
    <xf numFmtId="2" fontId="1" fillId="0" borderId="7" xfId="0" applyNumberFormat="1" applyFont="1" applyBorder="1"/>
    <xf numFmtId="0" fontId="10" fillId="0" borderId="2" xfId="0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2" fontId="1" fillId="0" borderId="4" xfId="0" applyNumberFormat="1" applyFont="1" applyBorder="1"/>
    <xf numFmtId="2" fontId="11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opLeftCell="A40" workbookViewId="0">
      <selection activeCell="B56" sqref="B5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5" t="s">
        <v>55</v>
      </c>
      <c r="C1" s="65"/>
      <c r="D1" s="65"/>
      <c r="E1" s="6"/>
      <c r="F1" s="6"/>
      <c r="G1" s="6"/>
      <c r="H1" s="6"/>
    </row>
    <row r="2" spans="1:8" ht="15.95" customHeight="1" x14ac:dyDescent="0.25">
      <c r="A2" s="1"/>
      <c r="B2" s="2" t="s">
        <v>47</v>
      </c>
      <c r="C2" s="30"/>
      <c r="D2" s="30"/>
      <c r="E2" s="1"/>
      <c r="F2" s="1"/>
      <c r="G2" s="1"/>
      <c r="H2" s="1"/>
    </row>
    <row r="3" spans="1:8" ht="15.95" customHeight="1" x14ac:dyDescent="0.25">
      <c r="A3" s="1"/>
      <c r="B3" s="65" t="s">
        <v>4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0"/>
      <c r="B5" s="51" t="s">
        <v>2</v>
      </c>
      <c r="C5" s="50"/>
      <c r="D5" s="50"/>
      <c r="E5" s="1"/>
      <c r="F5" s="1"/>
      <c r="G5" s="1"/>
      <c r="H5" s="1"/>
    </row>
    <row r="6" spans="1:8" ht="27" customHeight="1" x14ac:dyDescent="0.25">
      <c r="A6" s="52">
        <v>1</v>
      </c>
      <c r="B6" s="52" t="s">
        <v>48</v>
      </c>
      <c r="C6" s="52">
        <v>1223.92</v>
      </c>
      <c r="D6" s="51"/>
      <c r="E6" s="1"/>
      <c r="F6" s="1"/>
    </row>
    <row r="7" spans="1:8" ht="60" x14ac:dyDescent="0.25">
      <c r="A7" s="50">
        <v>2</v>
      </c>
      <c r="B7" s="52" t="s">
        <v>52</v>
      </c>
      <c r="C7" s="50">
        <v>935</v>
      </c>
      <c r="D7" s="51"/>
      <c r="E7" s="1"/>
      <c r="F7" s="1"/>
    </row>
    <row r="8" spans="1:8" x14ac:dyDescent="0.25">
      <c r="A8" s="52"/>
      <c r="B8" s="51" t="s">
        <v>53</v>
      </c>
      <c r="C8" s="51">
        <f>SUM(C6:C7)</f>
        <v>2158.92</v>
      </c>
      <c r="D8" s="51">
        <f>C8</f>
        <v>2158.92</v>
      </c>
      <c r="E8" s="1"/>
      <c r="F8" s="1"/>
    </row>
    <row r="9" spans="1:8" x14ac:dyDescent="0.25">
      <c r="A9" s="50"/>
      <c r="B9" s="51" t="s">
        <v>5</v>
      </c>
      <c r="C9" s="50"/>
      <c r="D9" s="50"/>
      <c r="E9" s="1"/>
      <c r="F9" s="1"/>
    </row>
    <row r="10" spans="1:8" ht="30" x14ac:dyDescent="0.25">
      <c r="A10" s="52">
        <v>1</v>
      </c>
      <c r="B10" s="52" t="s">
        <v>48</v>
      </c>
      <c r="C10" s="52">
        <v>1223.92</v>
      </c>
      <c r="D10" s="51"/>
      <c r="E10" s="1"/>
      <c r="F10" s="1"/>
    </row>
    <row r="11" spans="1:8" ht="60" x14ac:dyDescent="0.25">
      <c r="A11" s="50">
        <v>2</v>
      </c>
      <c r="B11" s="52" t="s">
        <v>52</v>
      </c>
      <c r="C11" s="52">
        <v>935</v>
      </c>
      <c r="D11" s="51"/>
      <c r="E11" s="1"/>
      <c r="F11" s="1"/>
    </row>
    <row r="12" spans="1:8" s="5" customFormat="1" x14ac:dyDescent="0.25">
      <c r="A12" s="52"/>
      <c r="B12" s="51" t="s">
        <v>61</v>
      </c>
      <c r="C12" s="51">
        <v>2158.92</v>
      </c>
      <c r="D12" s="51">
        <v>2158.92</v>
      </c>
      <c r="E12" s="4"/>
      <c r="F12" s="4"/>
    </row>
    <row r="13" spans="1:8" s="5" customFormat="1" x14ac:dyDescent="0.25">
      <c r="A13" s="50"/>
      <c r="B13" s="51" t="s">
        <v>3</v>
      </c>
      <c r="C13" s="50"/>
      <c r="D13" s="50"/>
      <c r="E13" s="4"/>
      <c r="F13" s="4"/>
    </row>
    <row r="14" spans="1:8" s="5" customFormat="1" ht="30" x14ac:dyDescent="0.25">
      <c r="A14" s="52">
        <v>1</v>
      </c>
      <c r="B14" s="52" t="s">
        <v>48</v>
      </c>
      <c r="C14" s="52">
        <v>1223.92</v>
      </c>
      <c r="D14" s="51"/>
      <c r="E14" s="4"/>
      <c r="F14" s="4"/>
    </row>
    <row r="15" spans="1:8" s="5" customFormat="1" ht="60" x14ac:dyDescent="0.25">
      <c r="A15" s="50">
        <v>2</v>
      </c>
      <c r="B15" s="52" t="s">
        <v>52</v>
      </c>
      <c r="C15" s="52">
        <v>935</v>
      </c>
      <c r="D15" s="51"/>
      <c r="E15" s="4"/>
      <c r="F15" s="4"/>
    </row>
    <row r="16" spans="1:8" s="5" customFormat="1" x14ac:dyDescent="0.25">
      <c r="A16" s="52"/>
      <c r="B16" s="51" t="s">
        <v>62</v>
      </c>
      <c r="C16" s="51">
        <v>2158.92</v>
      </c>
      <c r="D16" s="51">
        <v>2158.92</v>
      </c>
      <c r="E16" s="4"/>
      <c r="F16" s="4"/>
    </row>
    <row r="17" spans="1:6" s="5" customFormat="1" x14ac:dyDescent="0.25">
      <c r="A17" s="50"/>
      <c r="B17" s="51" t="s">
        <v>7</v>
      </c>
      <c r="C17" s="50"/>
      <c r="D17" s="50"/>
      <c r="E17" s="4"/>
      <c r="F17" s="4"/>
    </row>
    <row r="18" spans="1:6" s="5" customFormat="1" ht="30" x14ac:dyDescent="0.25">
      <c r="A18" s="52">
        <v>1</v>
      </c>
      <c r="B18" s="52" t="s">
        <v>48</v>
      </c>
      <c r="C18" s="52">
        <v>1223.92</v>
      </c>
      <c r="D18" s="51"/>
      <c r="E18" s="4"/>
      <c r="F18" s="4"/>
    </row>
    <row r="19" spans="1:6" ht="60" x14ac:dyDescent="0.25">
      <c r="A19" s="50">
        <v>2</v>
      </c>
      <c r="B19" s="52" t="s">
        <v>52</v>
      </c>
      <c r="C19" s="52">
        <v>935</v>
      </c>
      <c r="D19" s="51"/>
      <c r="E19" s="1"/>
      <c r="F19" s="1"/>
    </row>
    <row r="20" spans="1:6" x14ac:dyDescent="0.25">
      <c r="A20" s="52"/>
      <c r="B20" s="51" t="s">
        <v>63</v>
      </c>
      <c r="C20" s="51">
        <v>2158.92</v>
      </c>
      <c r="D20" s="51">
        <v>2158.92</v>
      </c>
      <c r="E20" s="1"/>
      <c r="F20" s="1"/>
    </row>
    <row r="21" spans="1:6" x14ac:dyDescent="0.25">
      <c r="A21" s="50"/>
      <c r="B21" s="51" t="s">
        <v>8</v>
      </c>
      <c r="C21" s="50"/>
      <c r="D21" s="50"/>
      <c r="E21" s="1"/>
      <c r="F21" s="1"/>
    </row>
    <row r="22" spans="1:6" ht="30" x14ac:dyDescent="0.25">
      <c r="A22" s="52">
        <v>1</v>
      </c>
      <c r="B22" s="52" t="s">
        <v>48</v>
      </c>
      <c r="C22" s="52">
        <v>1223.92</v>
      </c>
      <c r="D22" s="51"/>
      <c r="E22" s="1"/>
      <c r="F22" s="1"/>
    </row>
    <row r="23" spans="1:6" ht="60" x14ac:dyDescent="0.25">
      <c r="A23" s="50">
        <v>2</v>
      </c>
      <c r="B23" s="52" t="s">
        <v>52</v>
      </c>
      <c r="C23" s="52">
        <v>935</v>
      </c>
      <c r="D23" s="51"/>
      <c r="E23" s="1"/>
      <c r="F23" s="1"/>
    </row>
    <row r="24" spans="1:6" s="5" customFormat="1" x14ac:dyDescent="0.25">
      <c r="A24" s="52">
        <v>3</v>
      </c>
      <c r="B24" s="52" t="s">
        <v>64</v>
      </c>
      <c r="C24" s="52">
        <v>2490</v>
      </c>
      <c r="D24" s="51"/>
      <c r="E24" s="4"/>
      <c r="F24" s="4"/>
    </row>
    <row r="25" spans="1:6" x14ac:dyDescent="0.25">
      <c r="A25" s="50">
        <v>4</v>
      </c>
      <c r="B25" s="52" t="s">
        <v>65</v>
      </c>
      <c r="C25" s="52">
        <v>415</v>
      </c>
      <c r="D25" s="51"/>
      <c r="E25" s="1"/>
      <c r="F25" s="1"/>
    </row>
    <row r="26" spans="1:6" x14ac:dyDescent="0.25">
      <c r="A26" s="52"/>
      <c r="B26" s="51" t="s">
        <v>66</v>
      </c>
      <c r="C26" s="51">
        <f>SUM(C22:C25)</f>
        <v>5063.92</v>
      </c>
      <c r="D26" s="51">
        <f>C26+D20</f>
        <v>7222.84</v>
      </c>
      <c r="E26" s="1"/>
      <c r="F26" s="1"/>
    </row>
    <row r="27" spans="1:6" x14ac:dyDescent="0.25">
      <c r="A27" s="50"/>
      <c r="B27" s="51" t="s">
        <v>9</v>
      </c>
      <c r="C27" s="50"/>
      <c r="D27" s="50"/>
      <c r="E27" s="1"/>
      <c r="F27" s="1"/>
    </row>
    <row r="28" spans="1:6" ht="30" x14ac:dyDescent="0.25">
      <c r="A28" s="52">
        <v>1</v>
      </c>
      <c r="B28" s="52" t="s">
        <v>48</v>
      </c>
      <c r="C28" s="52">
        <v>1223.92</v>
      </c>
      <c r="D28" s="51"/>
      <c r="E28" s="1"/>
      <c r="F28" s="1"/>
    </row>
    <row r="29" spans="1:6" ht="60" x14ac:dyDescent="0.25">
      <c r="A29" s="50">
        <v>2</v>
      </c>
      <c r="B29" s="52" t="s">
        <v>52</v>
      </c>
      <c r="C29" s="52">
        <v>935</v>
      </c>
      <c r="D29" s="51"/>
      <c r="E29" s="1"/>
      <c r="F29" s="1"/>
    </row>
    <row r="30" spans="1:6" x14ac:dyDescent="0.25">
      <c r="A30" s="52"/>
      <c r="B30" s="51" t="s">
        <v>70</v>
      </c>
      <c r="C30" s="51">
        <f>SUM(C28:C29)</f>
        <v>2158.92</v>
      </c>
      <c r="D30" s="51">
        <f>C30+D26</f>
        <v>9381.76</v>
      </c>
      <c r="E30" s="1"/>
      <c r="F30" s="1"/>
    </row>
    <row r="31" spans="1:6" x14ac:dyDescent="0.25">
      <c r="A31" s="50"/>
      <c r="B31" s="51" t="s">
        <v>10</v>
      </c>
      <c r="C31" s="50"/>
      <c r="D31" s="50"/>
      <c r="E31" s="1"/>
      <c r="F31" s="1"/>
    </row>
    <row r="32" spans="1:6" ht="30" x14ac:dyDescent="0.25">
      <c r="A32" s="52">
        <v>1</v>
      </c>
      <c r="B32" s="52" t="s">
        <v>48</v>
      </c>
      <c r="C32" s="52">
        <v>1223.92</v>
      </c>
      <c r="D32" s="51"/>
      <c r="E32" s="1"/>
      <c r="F32" s="1"/>
    </row>
    <row r="33" spans="1:6" ht="60" x14ac:dyDescent="0.25">
      <c r="A33" s="50">
        <v>2</v>
      </c>
      <c r="B33" s="52" t="s">
        <v>52</v>
      </c>
      <c r="C33" s="52">
        <v>935</v>
      </c>
      <c r="D33" s="51"/>
      <c r="E33" s="1"/>
      <c r="F33" s="1"/>
    </row>
    <row r="34" spans="1:6" x14ac:dyDescent="0.25">
      <c r="A34" s="52"/>
      <c r="B34" s="51" t="s">
        <v>79</v>
      </c>
      <c r="C34" s="51">
        <f>SUM(C32:C33)</f>
        <v>2158.92</v>
      </c>
      <c r="D34" s="51">
        <f>C34+D30</f>
        <v>11540.68</v>
      </c>
      <c r="E34" s="1"/>
      <c r="F34" s="1"/>
    </row>
    <row r="35" spans="1:6" x14ac:dyDescent="0.25">
      <c r="A35" s="50"/>
      <c r="B35" s="51" t="s">
        <v>11</v>
      </c>
      <c r="C35" s="50"/>
      <c r="D35" s="50"/>
      <c r="E35" s="1"/>
      <c r="F35" s="1"/>
    </row>
    <row r="36" spans="1:6" ht="30" x14ac:dyDescent="0.25">
      <c r="A36" s="52">
        <v>1</v>
      </c>
      <c r="B36" s="52" t="s">
        <v>48</v>
      </c>
      <c r="C36" s="52">
        <v>1223.92</v>
      </c>
      <c r="D36" s="51"/>
      <c r="E36" s="1"/>
      <c r="F36" s="1"/>
    </row>
    <row r="37" spans="1:6" ht="60" x14ac:dyDescent="0.25">
      <c r="A37" s="50">
        <v>2</v>
      </c>
      <c r="B37" s="52" t="s">
        <v>52</v>
      </c>
      <c r="C37" s="52">
        <v>935</v>
      </c>
      <c r="D37" s="51"/>
      <c r="E37" s="1"/>
      <c r="F37" s="1"/>
    </row>
    <row r="38" spans="1:6" x14ac:dyDescent="0.25">
      <c r="A38" s="50">
        <v>3</v>
      </c>
      <c r="B38" s="52" t="s">
        <v>86</v>
      </c>
      <c r="C38" s="52">
        <v>1660</v>
      </c>
      <c r="D38" s="51"/>
      <c r="E38" s="1"/>
      <c r="F38" s="1"/>
    </row>
    <row r="39" spans="1:6" x14ac:dyDescent="0.25">
      <c r="A39" s="50">
        <v>4</v>
      </c>
      <c r="B39" s="52" t="s">
        <v>87</v>
      </c>
      <c r="C39" s="50">
        <v>2490</v>
      </c>
      <c r="D39" s="50"/>
      <c r="E39" s="1"/>
      <c r="F39" s="1"/>
    </row>
    <row r="40" spans="1:6" x14ac:dyDescent="0.25">
      <c r="A40" s="52"/>
      <c r="B40" s="51" t="s">
        <v>88</v>
      </c>
      <c r="C40" s="51">
        <f>SUM(C36:C39)</f>
        <v>6308.92</v>
      </c>
      <c r="D40" s="51">
        <f>C40+D34</f>
        <v>17849.599999999999</v>
      </c>
      <c r="E40" s="1"/>
      <c r="F40" s="1"/>
    </row>
    <row r="41" spans="1:6" x14ac:dyDescent="0.25">
      <c r="A41" s="50"/>
      <c r="B41" s="51" t="s">
        <v>12</v>
      </c>
      <c r="C41" s="50"/>
      <c r="D41" s="50"/>
      <c r="E41" s="1"/>
      <c r="F41" s="1"/>
    </row>
    <row r="42" spans="1:6" ht="30" x14ac:dyDescent="0.25">
      <c r="A42" s="52">
        <v>1</v>
      </c>
      <c r="B42" s="52" t="s">
        <v>48</v>
      </c>
      <c r="C42" s="52">
        <v>1223.92</v>
      </c>
      <c r="D42" s="51"/>
      <c r="E42" s="1"/>
      <c r="F42" s="1"/>
    </row>
    <row r="43" spans="1:6" ht="60" x14ac:dyDescent="0.25">
      <c r="A43" s="50">
        <v>2</v>
      </c>
      <c r="B43" s="52" t="s">
        <v>52</v>
      </c>
      <c r="C43" s="52">
        <v>935</v>
      </c>
      <c r="D43" s="51"/>
      <c r="E43" s="1"/>
      <c r="F43" s="1"/>
    </row>
    <row r="44" spans="1:6" x14ac:dyDescent="0.25">
      <c r="A44" s="52">
        <v>3</v>
      </c>
      <c r="B44" s="52" t="s">
        <v>89</v>
      </c>
      <c r="C44" s="52">
        <v>1660</v>
      </c>
      <c r="D44" s="51"/>
      <c r="E44" s="1"/>
      <c r="F44" s="1"/>
    </row>
    <row r="45" spans="1:6" x14ac:dyDescent="0.25">
      <c r="A45" s="52"/>
      <c r="B45" s="51" t="s">
        <v>90</v>
      </c>
      <c r="C45" s="51">
        <f>SUM(C42:C44)</f>
        <v>3818.92</v>
      </c>
      <c r="D45" s="53">
        <f>C45+D40</f>
        <v>21668.519999999997</v>
      </c>
      <c r="E45" s="1"/>
      <c r="F45" s="1"/>
    </row>
    <row r="46" spans="1:6" x14ac:dyDescent="0.25">
      <c r="A46" s="50"/>
      <c r="B46" s="51" t="s">
        <v>13</v>
      </c>
      <c r="C46" s="50"/>
      <c r="D46" s="50"/>
      <c r="E46" s="1"/>
      <c r="F46" s="1"/>
    </row>
    <row r="47" spans="1:6" ht="30" x14ac:dyDescent="0.25">
      <c r="A47" s="52">
        <v>1</v>
      </c>
      <c r="B47" s="52" t="s">
        <v>48</v>
      </c>
      <c r="C47" s="52">
        <v>1223.92</v>
      </c>
      <c r="D47" s="51"/>
      <c r="E47" s="1"/>
      <c r="F47" s="1"/>
    </row>
    <row r="48" spans="1:6" ht="60" x14ac:dyDescent="0.25">
      <c r="A48" s="50">
        <v>2</v>
      </c>
      <c r="B48" s="52" t="s">
        <v>52</v>
      </c>
      <c r="C48" s="52">
        <v>935</v>
      </c>
      <c r="D48" s="51"/>
      <c r="E48" s="1"/>
      <c r="F48" s="1"/>
    </row>
    <row r="49" spans="1:6" x14ac:dyDescent="0.25">
      <c r="A49" s="11"/>
      <c r="B49" s="51" t="s">
        <v>92</v>
      </c>
      <c r="C49" s="3">
        <f>SUM(C47:C48)</f>
        <v>2158.92</v>
      </c>
      <c r="D49" s="47">
        <f>C49+D45</f>
        <v>23827.439999999995</v>
      </c>
      <c r="E49" s="1"/>
      <c r="F49" s="1"/>
    </row>
    <row r="50" spans="1:6" x14ac:dyDescent="0.25">
      <c r="A50" s="50"/>
      <c r="B50" s="51" t="s">
        <v>14</v>
      </c>
      <c r="C50" s="50"/>
      <c r="D50" s="50"/>
      <c r="E50" s="1"/>
      <c r="F50" s="1"/>
    </row>
    <row r="51" spans="1:6" ht="30" x14ac:dyDescent="0.25">
      <c r="A51" s="52">
        <v>1</v>
      </c>
      <c r="B51" s="52" t="s">
        <v>48</v>
      </c>
      <c r="C51" s="52">
        <v>1223.92</v>
      </c>
      <c r="D51" s="51"/>
      <c r="E51" s="1"/>
      <c r="F51" s="1"/>
    </row>
    <row r="52" spans="1:6" ht="60" x14ac:dyDescent="0.25">
      <c r="A52" s="50">
        <v>2</v>
      </c>
      <c r="B52" s="52" t="s">
        <v>52</v>
      </c>
      <c r="C52" s="52">
        <v>935</v>
      </c>
      <c r="D52" s="51"/>
      <c r="E52" s="1"/>
      <c r="F52" s="1"/>
    </row>
    <row r="53" spans="1:6" x14ac:dyDescent="0.25">
      <c r="A53" s="11"/>
      <c r="B53" s="51" t="s">
        <v>100</v>
      </c>
      <c r="C53" s="3">
        <f>SUM(C51:C52)</f>
        <v>2158.92</v>
      </c>
      <c r="D53" s="47">
        <f>C53+D49</f>
        <v>25986.359999999993</v>
      </c>
      <c r="E53" s="1"/>
      <c r="F53" s="1"/>
    </row>
    <row r="54" spans="1:6" x14ac:dyDescent="0.25">
      <c r="A54" s="50"/>
      <c r="B54" s="51" t="s">
        <v>15</v>
      </c>
      <c r="C54" s="50"/>
      <c r="D54" s="50"/>
      <c r="E54" s="1"/>
      <c r="F54" s="1"/>
    </row>
    <row r="55" spans="1:6" ht="30" x14ac:dyDescent="0.25">
      <c r="A55" s="52">
        <v>1</v>
      </c>
      <c r="B55" s="52" t="s">
        <v>48</v>
      </c>
      <c r="C55" s="52">
        <v>1223.92</v>
      </c>
      <c r="D55" s="51"/>
      <c r="E55" s="1"/>
      <c r="F55" s="1"/>
    </row>
    <row r="56" spans="1:6" ht="60" x14ac:dyDescent="0.25">
      <c r="A56" s="50">
        <v>2</v>
      </c>
      <c r="B56" s="52" t="s">
        <v>52</v>
      </c>
      <c r="C56" s="52">
        <v>935</v>
      </c>
      <c r="D56" s="51"/>
      <c r="E56" s="1"/>
      <c r="F56" s="1"/>
    </row>
    <row r="57" spans="1:6" x14ac:dyDescent="0.25">
      <c r="A57" s="11"/>
      <c r="B57" s="51" t="s">
        <v>103</v>
      </c>
      <c r="C57" s="3">
        <f>SUM(C55:C56)</f>
        <v>2158.92</v>
      </c>
      <c r="D57" s="47">
        <f>C57+D53</f>
        <v>28145.279999999992</v>
      </c>
      <c r="E57" s="1"/>
      <c r="F57" s="1"/>
    </row>
    <row r="58" spans="1:6" x14ac:dyDescent="0.25">
      <c r="A58" s="50"/>
      <c r="B58" s="52"/>
      <c r="C58" s="52"/>
      <c r="D58" s="51"/>
      <c r="E58" s="1"/>
      <c r="F58" s="1"/>
    </row>
    <row r="59" spans="1:6" x14ac:dyDescent="0.25">
      <c r="A59" s="50"/>
      <c r="B59" s="51"/>
      <c r="C59" s="51"/>
      <c r="D59" s="53"/>
      <c r="E59" s="1"/>
      <c r="F59" s="1"/>
    </row>
    <row r="60" spans="1:6" x14ac:dyDescent="0.25">
      <c r="A60" s="50"/>
      <c r="B60" s="51"/>
      <c r="C60" s="50"/>
      <c r="D60" s="50"/>
      <c r="E60" s="1"/>
      <c r="F60" s="1"/>
    </row>
    <row r="61" spans="1:6" x14ac:dyDescent="0.25">
      <c r="A61" s="52"/>
      <c r="B61" s="52"/>
      <c r="C61" s="52"/>
      <c r="D61" s="51"/>
      <c r="E61" s="1"/>
      <c r="F61" s="1"/>
    </row>
    <row r="62" spans="1:6" x14ac:dyDescent="0.25">
      <c r="A62" s="50"/>
      <c r="B62" s="52"/>
      <c r="C62" s="52"/>
      <c r="D62" s="51"/>
      <c r="E62" s="1"/>
      <c r="F62" s="1"/>
    </row>
    <row r="63" spans="1:6" x14ac:dyDescent="0.25">
      <c r="A63" s="50"/>
      <c r="B63" s="51"/>
      <c r="C63" s="51"/>
      <c r="D63" s="53"/>
      <c r="E63" s="1"/>
      <c r="F63" s="1"/>
    </row>
    <row r="64" spans="1:6" x14ac:dyDescent="0.25">
      <c r="A64" s="11"/>
      <c r="B64" s="38"/>
      <c r="C64" s="11"/>
      <c r="D64" s="11"/>
      <c r="E64" s="1"/>
      <c r="F6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9"/>
  <sheetViews>
    <sheetView tabSelected="1" topLeftCell="A40" workbookViewId="0">
      <selection activeCell="D64" sqref="D64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5" t="s">
        <v>55</v>
      </c>
      <c r="C1" s="65"/>
      <c r="D1" s="65"/>
      <c r="E1" s="6"/>
      <c r="F1" s="6"/>
      <c r="G1" s="6"/>
    </row>
    <row r="2" spans="1:15" ht="15.95" customHeight="1" x14ac:dyDescent="0.25">
      <c r="A2" s="1"/>
      <c r="B2" s="2" t="s">
        <v>47</v>
      </c>
      <c r="C2" s="30"/>
      <c r="D2" s="30"/>
      <c r="E2" s="1"/>
      <c r="F2" s="1"/>
      <c r="G2" s="1"/>
    </row>
    <row r="3" spans="1:15" ht="15.95" customHeight="1" x14ac:dyDescent="0.25">
      <c r="A3" s="1"/>
      <c r="B3" s="65" t="s">
        <v>6</v>
      </c>
      <c r="C3" s="65"/>
      <c r="D3" s="65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0"/>
      <c r="B5" s="51" t="s">
        <v>2</v>
      </c>
      <c r="C5" s="50"/>
      <c r="D5" s="50"/>
      <c r="E5" s="1"/>
      <c r="F5" s="1"/>
      <c r="G5" s="1"/>
    </row>
    <row r="6" spans="1:15" x14ac:dyDescent="0.25">
      <c r="A6" s="50">
        <v>1</v>
      </c>
      <c r="B6" s="52" t="s">
        <v>49</v>
      </c>
      <c r="C6" s="52">
        <v>4500</v>
      </c>
      <c r="D6" s="54"/>
      <c r="E6" s="1"/>
      <c r="F6" s="1"/>
      <c r="G6" s="1"/>
    </row>
    <row r="7" spans="1:15" s="1" customFormat="1" ht="30" x14ac:dyDescent="0.25">
      <c r="A7" s="52">
        <v>2</v>
      </c>
      <c r="B7" s="52" t="s">
        <v>51</v>
      </c>
      <c r="C7" s="52">
        <v>3420</v>
      </c>
      <c r="D7" s="52"/>
      <c r="H7"/>
      <c r="I7"/>
      <c r="J7"/>
      <c r="K7"/>
      <c r="L7"/>
      <c r="M7"/>
      <c r="N7"/>
      <c r="O7"/>
    </row>
    <row r="8" spans="1:15" s="4" customFormat="1" x14ac:dyDescent="0.25">
      <c r="A8" s="50">
        <v>3</v>
      </c>
      <c r="B8" s="52" t="s">
        <v>56</v>
      </c>
      <c r="C8" s="52">
        <v>360</v>
      </c>
      <c r="D8" s="51"/>
      <c r="H8"/>
      <c r="I8"/>
      <c r="J8"/>
      <c r="K8"/>
      <c r="L8"/>
      <c r="M8"/>
      <c r="N8"/>
      <c r="O8"/>
    </row>
    <row r="9" spans="1:15" s="4" customFormat="1" x14ac:dyDescent="0.25">
      <c r="A9" s="50">
        <v>4</v>
      </c>
      <c r="B9" s="52" t="s">
        <v>57</v>
      </c>
      <c r="C9" s="52">
        <v>1080</v>
      </c>
      <c r="D9" s="50"/>
      <c r="H9"/>
      <c r="I9"/>
      <c r="J9"/>
      <c r="K9"/>
      <c r="L9"/>
      <c r="M9"/>
      <c r="N9"/>
      <c r="O9"/>
    </row>
    <row r="10" spans="1:15" s="4" customFormat="1" x14ac:dyDescent="0.25">
      <c r="A10" s="50">
        <v>5</v>
      </c>
      <c r="B10" s="52" t="s">
        <v>58</v>
      </c>
      <c r="C10" s="52">
        <v>1214.0999999999999</v>
      </c>
      <c r="D10" s="54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52">
        <v>6</v>
      </c>
      <c r="B11" s="52" t="s">
        <v>59</v>
      </c>
      <c r="C11" s="52">
        <v>3876</v>
      </c>
      <c r="D11" s="52"/>
      <c r="H11"/>
      <c r="I11"/>
      <c r="J11"/>
      <c r="K11"/>
      <c r="L11"/>
      <c r="M11"/>
      <c r="N11"/>
      <c r="O11"/>
    </row>
    <row r="12" spans="1:15" s="1" customFormat="1" x14ac:dyDescent="0.25">
      <c r="A12" s="52"/>
      <c r="B12" s="51" t="s">
        <v>53</v>
      </c>
      <c r="C12" s="51">
        <f>SUM(C6:C11)</f>
        <v>14450.1</v>
      </c>
      <c r="D12" s="51">
        <f>C12</f>
        <v>14450.1</v>
      </c>
      <c r="H12"/>
      <c r="I12"/>
      <c r="J12"/>
      <c r="K12"/>
      <c r="L12"/>
      <c r="M12"/>
      <c r="N12"/>
      <c r="O12"/>
    </row>
    <row r="13" spans="1:15" s="1" customFormat="1" x14ac:dyDescent="0.25">
      <c r="A13" s="52"/>
      <c r="B13" s="51" t="s">
        <v>5</v>
      </c>
      <c r="C13" s="51"/>
      <c r="D13" s="51"/>
      <c r="H13"/>
      <c r="I13"/>
      <c r="J13"/>
      <c r="K13"/>
      <c r="L13"/>
      <c r="M13"/>
      <c r="N13"/>
      <c r="O13"/>
    </row>
    <row r="14" spans="1:15" s="1" customFormat="1" x14ac:dyDescent="0.25">
      <c r="A14" s="50">
        <v>1</v>
      </c>
      <c r="B14" s="52" t="s">
        <v>49</v>
      </c>
      <c r="C14" s="50">
        <v>4500</v>
      </c>
      <c r="D14" s="50"/>
      <c r="H14"/>
      <c r="I14"/>
      <c r="J14"/>
      <c r="K14"/>
      <c r="L14"/>
      <c r="M14"/>
      <c r="N14"/>
      <c r="O14"/>
    </row>
    <row r="15" spans="1:15" s="1" customFormat="1" ht="30" x14ac:dyDescent="0.25">
      <c r="A15" s="50">
        <v>2</v>
      </c>
      <c r="B15" s="52" t="s">
        <v>51</v>
      </c>
      <c r="C15" s="52">
        <v>3420</v>
      </c>
      <c r="D15" s="54"/>
      <c r="H15"/>
      <c r="I15"/>
      <c r="J15"/>
      <c r="K15"/>
      <c r="L15"/>
      <c r="M15"/>
      <c r="N15"/>
      <c r="O15"/>
    </row>
    <row r="16" spans="1:15" s="1" customFormat="1" x14ac:dyDescent="0.25">
      <c r="A16" s="52"/>
      <c r="B16" s="51" t="s">
        <v>61</v>
      </c>
      <c r="C16" s="51">
        <f>SUM(C14:C15)</f>
        <v>7920</v>
      </c>
      <c r="D16" s="51">
        <f>C16+D12</f>
        <v>22370.1</v>
      </c>
      <c r="H16"/>
      <c r="I16"/>
      <c r="J16"/>
      <c r="K16"/>
      <c r="L16"/>
      <c r="M16"/>
      <c r="N16"/>
      <c r="O16"/>
    </row>
    <row r="17" spans="1:15" s="4" customFormat="1" x14ac:dyDescent="0.25">
      <c r="A17" s="52"/>
      <c r="B17" s="51" t="s">
        <v>3</v>
      </c>
      <c r="C17" s="51"/>
      <c r="D17" s="51"/>
      <c r="H17"/>
      <c r="I17"/>
      <c r="J17"/>
      <c r="K17"/>
      <c r="L17"/>
      <c r="M17"/>
      <c r="N17"/>
      <c r="O17"/>
    </row>
    <row r="18" spans="1:15" s="4" customFormat="1" x14ac:dyDescent="0.25">
      <c r="A18" s="50">
        <v>1</v>
      </c>
      <c r="B18" s="52" t="s">
        <v>49</v>
      </c>
      <c r="C18" s="50">
        <v>4500</v>
      </c>
      <c r="D18" s="50"/>
      <c r="H18"/>
      <c r="I18"/>
      <c r="J18"/>
      <c r="K18"/>
      <c r="L18"/>
      <c r="M18"/>
      <c r="N18"/>
      <c r="O18"/>
    </row>
    <row r="19" spans="1:15" s="1" customFormat="1" ht="30" x14ac:dyDescent="0.25">
      <c r="A19" s="50">
        <v>2</v>
      </c>
      <c r="B19" s="52" t="s">
        <v>51</v>
      </c>
      <c r="C19" s="52">
        <v>3420</v>
      </c>
      <c r="D19" s="54"/>
      <c r="H19"/>
      <c r="I19"/>
      <c r="J19"/>
      <c r="K19"/>
      <c r="L19"/>
      <c r="M19"/>
      <c r="N19"/>
      <c r="O19"/>
    </row>
    <row r="20" spans="1:15" s="1" customFormat="1" x14ac:dyDescent="0.25">
      <c r="A20" s="52"/>
      <c r="B20" s="51" t="s">
        <v>62</v>
      </c>
      <c r="C20" s="51">
        <f>SUM(C18:C19)</f>
        <v>7920</v>
      </c>
      <c r="D20" s="51">
        <f>C20+D16</f>
        <v>30290.1</v>
      </c>
      <c r="H20"/>
      <c r="I20"/>
      <c r="J20"/>
      <c r="K20"/>
      <c r="L20"/>
      <c r="M20"/>
      <c r="N20"/>
      <c r="O20"/>
    </row>
    <row r="21" spans="1:15" s="1" customFormat="1" x14ac:dyDescent="0.25">
      <c r="A21" s="52"/>
      <c r="B21" s="51" t="s">
        <v>7</v>
      </c>
      <c r="C21" s="51"/>
      <c r="D21" s="51"/>
      <c r="H21"/>
      <c r="I21"/>
      <c r="J21"/>
      <c r="K21"/>
      <c r="L21"/>
      <c r="M21"/>
      <c r="N21"/>
      <c r="O21"/>
    </row>
    <row r="22" spans="1:15" s="1" customFormat="1" x14ac:dyDescent="0.25">
      <c r="A22" s="50">
        <v>1</v>
      </c>
      <c r="B22" s="52" t="s">
        <v>49</v>
      </c>
      <c r="C22" s="50">
        <v>4500</v>
      </c>
      <c r="D22" s="50"/>
      <c r="H22"/>
      <c r="I22"/>
      <c r="J22"/>
      <c r="K22"/>
      <c r="L22"/>
      <c r="M22"/>
      <c r="N22"/>
      <c r="O22"/>
    </row>
    <row r="23" spans="1:15" s="4" customFormat="1" ht="30" x14ac:dyDescent="0.25">
      <c r="A23" s="50">
        <v>2</v>
      </c>
      <c r="B23" s="52" t="s">
        <v>51</v>
      </c>
      <c r="C23" s="52">
        <v>3420</v>
      </c>
      <c r="D23" s="54"/>
      <c r="H23"/>
      <c r="I23"/>
      <c r="J23"/>
      <c r="K23"/>
      <c r="L23"/>
      <c r="M23"/>
      <c r="N23"/>
      <c r="O23"/>
    </row>
    <row r="24" spans="1:15" s="1" customFormat="1" x14ac:dyDescent="0.25">
      <c r="A24" s="52"/>
      <c r="B24" s="51" t="s">
        <v>63</v>
      </c>
      <c r="C24" s="51">
        <f>SUM(C22:C23)</f>
        <v>7920</v>
      </c>
      <c r="D24" s="51">
        <f>C24+D20</f>
        <v>38210.1</v>
      </c>
      <c r="H24"/>
      <c r="I24"/>
      <c r="J24"/>
      <c r="K24"/>
      <c r="L24"/>
      <c r="M24"/>
      <c r="N24"/>
      <c r="O24"/>
    </row>
    <row r="25" spans="1:15" s="1" customFormat="1" x14ac:dyDescent="0.25">
      <c r="A25" s="52"/>
      <c r="B25" s="51" t="s">
        <v>8</v>
      </c>
      <c r="C25" s="51"/>
      <c r="D25" s="51"/>
      <c r="H25"/>
      <c r="I25"/>
      <c r="J25"/>
      <c r="K25"/>
      <c r="L25"/>
      <c r="M25"/>
      <c r="N25"/>
      <c r="O25"/>
    </row>
    <row r="26" spans="1:15" s="1" customFormat="1" x14ac:dyDescent="0.25">
      <c r="A26" s="50">
        <v>1</v>
      </c>
      <c r="B26" s="52" t="s">
        <v>49</v>
      </c>
      <c r="C26" s="50">
        <v>4500</v>
      </c>
      <c r="D26" s="50"/>
      <c r="H26"/>
      <c r="I26"/>
      <c r="J26"/>
      <c r="K26"/>
      <c r="L26"/>
      <c r="M26"/>
      <c r="N26"/>
      <c r="O26"/>
    </row>
    <row r="27" spans="1:15" s="1" customFormat="1" ht="30" x14ac:dyDescent="0.25">
      <c r="A27" s="50">
        <v>2</v>
      </c>
      <c r="B27" s="52" t="s">
        <v>51</v>
      </c>
      <c r="C27" s="52">
        <v>3420</v>
      </c>
      <c r="D27" s="54"/>
      <c r="H27"/>
      <c r="I27"/>
      <c r="J27"/>
      <c r="K27"/>
      <c r="L27"/>
      <c r="M27"/>
      <c r="N27"/>
      <c r="O27"/>
    </row>
    <row r="28" spans="1:15" s="1" customFormat="1" x14ac:dyDescent="0.25">
      <c r="A28" s="52"/>
      <c r="B28" s="51" t="s">
        <v>66</v>
      </c>
      <c r="C28" s="51">
        <f>SUM(C26:C27)</f>
        <v>7920</v>
      </c>
      <c r="D28" s="51">
        <f>C28+D24</f>
        <v>46130.1</v>
      </c>
      <c r="H28"/>
      <c r="I28"/>
      <c r="J28"/>
      <c r="K28"/>
      <c r="L28"/>
      <c r="M28"/>
      <c r="N28"/>
      <c r="O28"/>
    </row>
    <row r="29" spans="1:15" s="1" customFormat="1" x14ac:dyDescent="0.25">
      <c r="A29" s="52"/>
      <c r="B29" s="51" t="s">
        <v>9</v>
      </c>
      <c r="C29" s="51"/>
      <c r="D29" s="51"/>
      <c r="H29"/>
      <c r="I29"/>
      <c r="J29"/>
      <c r="K29"/>
      <c r="L29"/>
      <c r="M29"/>
      <c r="N29"/>
      <c r="O29"/>
    </row>
    <row r="30" spans="1:15" s="1" customFormat="1" x14ac:dyDescent="0.25">
      <c r="A30" s="50">
        <v>1</v>
      </c>
      <c r="B30" s="52" t="s">
        <v>49</v>
      </c>
      <c r="C30" s="50">
        <v>4500</v>
      </c>
      <c r="D30" s="50"/>
    </row>
    <row r="31" spans="1:15" ht="30" x14ac:dyDescent="0.25">
      <c r="A31" s="50">
        <v>2</v>
      </c>
      <c r="B31" s="52" t="s">
        <v>51</v>
      </c>
      <c r="C31" s="52">
        <v>3420</v>
      </c>
      <c r="D31" s="54"/>
    </row>
    <row r="32" spans="1:15" x14ac:dyDescent="0.25">
      <c r="A32" s="52"/>
      <c r="B32" s="51" t="s">
        <v>70</v>
      </c>
      <c r="C32" s="51">
        <f>SUM(C30:C31)</f>
        <v>7920</v>
      </c>
      <c r="D32" s="51">
        <f>C32+D28</f>
        <v>54050.1</v>
      </c>
    </row>
    <row r="33" spans="1:4" x14ac:dyDescent="0.25">
      <c r="A33" s="52"/>
      <c r="B33" s="51" t="s">
        <v>10</v>
      </c>
      <c r="C33" s="51"/>
      <c r="D33" s="51"/>
    </row>
    <row r="34" spans="1:4" x14ac:dyDescent="0.25">
      <c r="A34" s="50">
        <v>1</v>
      </c>
      <c r="B34" s="52" t="s">
        <v>49</v>
      </c>
      <c r="C34" s="52">
        <v>5400</v>
      </c>
      <c r="D34" s="50"/>
    </row>
    <row r="35" spans="1:4" ht="30" x14ac:dyDescent="0.25">
      <c r="A35" s="50">
        <v>2</v>
      </c>
      <c r="B35" s="52" t="s">
        <v>51</v>
      </c>
      <c r="C35" s="52">
        <v>3420</v>
      </c>
      <c r="D35" s="54"/>
    </row>
    <row r="36" spans="1:4" x14ac:dyDescent="0.25">
      <c r="A36" s="50"/>
      <c r="B36" s="51" t="s">
        <v>79</v>
      </c>
      <c r="C36" s="51">
        <f>SUM(C34:C35)</f>
        <v>8820</v>
      </c>
      <c r="D36" s="53">
        <f>C36+D32</f>
        <v>62870.1</v>
      </c>
    </row>
    <row r="37" spans="1:4" x14ac:dyDescent="0.25">
      <c r="A37" s="52"/>
      <c r="B37" s="51" t="s">
        <v>11</v>
      </c>
      <c r="C37" s="51"/>
      <c r="D37" s="51"/>
    </row>
    <row r="38" spans="1:4" x14ac:dyDescent="0.25">
      <c r="A38" s="50">
        <v>1</v>
      </c>
      <c r="B38" s="52" t="s">
        <v>49</v>
      </c>
      <c r="C38" s="52">
        <v>5400</v>
      </c>
      <c r="D38" s="50"/>
    </row>
    <row r="39" spans="1:4" ht="30" x14ac:dyDescent="0.25">
      <c r="A39" s="50">
        <v>2</v>
      </c>
      <c r="B39" s="52" t="s">
        <v>51</v>
      </c>
      <c r="C39" s="52">
        <v>3420</v>
      </c>
      <c r="D39" s="54"/>
    </row>
    <row r="40" spans="1:4" x14ac:dyDescent="0.25">
      <c r="A40" s="50"/>
      <c r="B40" s="51" t="s">
        <v>88</v>
      </c>
      <c r="C40" s="51">
        <f>SUM(C38:C39)</f>
        <v>8820</v>
      </c>
      <c r="D40" s="53">
        <f>C40+D36</f>
        <v>71690.100000000006</v>
      </c>
    </row>
    <row r="41" spans="1:4" x14ac:dyDescent="0.25">
      <c r="A41" s="52"/>
      <c r="B41" s="51" t="s">
        <v>12</v>
      </c>
      <c r="C41" s="51"/>
      <c r="D41" s="51"/>
    </row>
    <row r="42" spans="1:4" x14ac:dyDescent="0.25">
      <c r="A42" s="50">
        <v>1</v>
      </c>
      <c r="B42" s="52" t="s">
        <v>49</v>
      </c>
      <c r="C42" s="52">
        <v>5400</v>
      </c>
      <c r="D42" s="50"/>
    </row>
    <row r="43" spans="1:4" ht="30" x14ac:dyDescent="0.25">
      <c r="A43" s="50">
        <v>2</v>
      </c>
      <c r="B43" s="52" t="s">
        <v>51</v>
      </c>
      <c r="C43" s="52">
        <v>3420</v>
      </c>
      <c r="D43" s="54"/>
    </row>
    <row r="44" spans="1:4" x14ac:dyDescent="0.25">
      <c r="A44" s="52">
        <v>3</v>
      </c>
      <c r="B44" s="52" t="s">
        <v>91</v>
      </c>
      <c r="C44" s="52">
        <v>360</v>
      </c>
      <c r="D44" s="52"/>
    </row>
    <row r="45" spans="1:4" x14ac:dyDescent="0.25">
      <c r="A45" s="50"/>
      <c r="B45" s="51" t="s">
        <v>90</v>
      </c>
      <c r="C45" s="51">
        <f>SUM(C42:C44)</f>
        <v>9180</v>
      </c>
      <c r="D45" s="64">
        <f>C45+D40</f>
        <v>80870.100000000006</v>
      </c>
    </row>
    <row r="46" spans="1:4" x14ac:dyDescent="0.25">
      <c r="A46" s="52"/>
      <c r="B46" s="51" t="s">
        <v>13</v>
      </c>
      <c r="C46" s="51"/>
      <c r="D46" s="51"/>
    </row>
    <row r="47" spans="1:4" x14ac:dyDescent="0.25">
      <c r="A47" s="50">
        <v>1</v>
      </c>
      <c r="B47" s="52" t="s">
        <v>49</v>
      </c>
      <c r="C47" s="52">
        <v>5400</v>
      </c>
      <c r="D47" s="50"/>
    </row>
    <row r="48" spans="1:4" ht="30" x14ac:dyDescent="0.25">
      <c r="A48" s="50">
        <v>2</v>
      </c>
      <c r="B48" s="52" t="s">
        <v>51</v>
      </c>
      <c r="C48" s="52">
        <v>3420</v>
      </c>
      <c r="D48" s="54"/>
    </row>
    <row r="49" spans="1:4" x14ac:dyDescent="0.25">
      <c r="A49" s="50">
        <v>3</v>
      </c>
      <c r="B49" s="52" t="s">
        <v>93</v>
      </c>
      <c r="C49" s="52">
        <v>320</v>
      </c>
      <c r="D49" s="54"/>
    </row>
    <row r="50" spans="1:4" x14ac:dyDescent="0.25">
      <c r="A50" s="52">
        <v>4</v>
      </c>
      <c r="B50" s="52" t="s">
        <v>94</v>
      </c>
      <c r="C50" s="52">
        <f>645+645</f>
        <v>1290</v>
      </c>
      <c r="D50" s="53"/>
    </row>
    <row r="51" spans="1:4" x14ac:dyDescent="0.25">
      <c r="A51" s="52"/>
      <c r="B51" s="51" t="s">
        <v>92</v>
      </c>
      <c r="C51" s="51">
        <f>SUM(C47:C50)</f>
        <v>10430</v>
      </c>
      <c r="D51" s="53">
        <f>C51+D45</f>
        <v>91300.1</v>
      </c>
    </row>
    <row r="52" spans="1:4" x14ac:dyDescent="0.25">
      <c r="A52" s="52"/>
      <c r="B52" s="51" t="s">
        <v>14</v>
      </c>
      <c r="C52" s="51"/>
      <c r="D52" s="51"/>
    </row>
    <row r="53" spans="1:4" x14ac:dyDescent="0.25">
      <c r="A53" s="50">
        <v>1</v>
      </c>
      <c r="B53" s="52" t="s">
        <v>49</v>
      </c>
      <c r="C53" s="52">
        <v>5400</v>
      </c>
      <c r="D53" s="50"/>
    </row>
    <row r="54" spans="1:4" ht="30" x14ac:dyDescent="0.25">
      <c r="A54" s="50">
        <v>2</v>
      </c>
      <c r="B54" s="52" t="s">
        <v>51</v>
      </c>
      <c r="C54" s="52">
        <v>3420</v>
      </c>
      <c r="D54" s="54"/>
    </row>
    <row r="55" spans="1:4" ht="30" x14ac:dyDescent="0.25">
      <c r="A55" s="55">
        <v>3</v>
      </c>
      <c r="B55" s="52" t="s">
        <v>101</v>
      </c>
      <c r="C55" s="52">
        <v>339.25</v>
      </c>
      <c r="D55" s="57"/>
    </row>
    <row r="56" spans="1:4" x14ac:dyDescent="0.25">
      <c r="A56" s="50">
        <v>4</v>
      </c>
      <c r="B56" s="52" t="s">
        <v>102</v>
      </c>
      <c r="C56" s="52">
        <v>999.4</v>
      </c>
      <c r="D56" s="64"/>
    </row>
    <row r="57" spans="1:4" x14ac:dyDescent="0.25">
      <c r="A57" s="52"/>
      <c r="B57" s="51" t="s">
        <v>100</v>
      </c>
      <c r="C57" s="51">
        <f>SUM(C53:C56)</f>
        <v>10158.65</v>
      </c>
      <c r="D57" s="53">
        <f>C57+D51</f>
        <v>101458.75</v>
      </c>
    </row>
    <row r="58" spans="1:4" x14ac:dyDescent="0.25">
      <c r="A58" s="52"/>
      <c r="B58" s="51" t="s">
        <v>15</v>
      </c>
      <c r="C58" s="51"/>
      <c r="D58" s="51"/>
    </row>
    <row r="59" spans="1:4" x14ac:dyDescent="0.25">
      <c r="A59" s="50">
        <v>1</v>
      </c>
      <c r="B59" s="52" t="s">
        <v>49</v>
      </c>
      <c r="C59" s="52">
        <v>5400</v>
      </c>
      <c r="D59" s="50"/>
    </row>
    <row r="60" spans="1:4" ht="30" x14ac:dyDescent="0.25">
      <c r="A60" s="50">
        <v>2</v>
      </c>
      <c r="B60" s="52" t="s">
        <v>51</v>
      </c>
      <c r="C60" s="52">
        <v>3420</v>
      </c>
      <c r="D60" s="54"/>
    </row>
    <row r="61" spans="1:4" x14ac:dyDescent="0.25">
      <c r="A61" s="50">
        <v>3</v>
      </c>
      <c r="B61" s="52" t="s">
        <v>104</v>
      </c>
      <c r="C61" s="52">
        <v>363</v>
      </c>
      <c r="D61" s="54"/>
    </row>
    <row r="62" spans="1:4" x14ac:dyDescent="0.25">
      <c r="A62" s="50">
        <v>4</v>
      </c>
      <c r="B62" s="52" t="s">
        <v>105</v>
      </c>
      <c r="C62" s="52">
        <f>1245+6640</f>
        <v>7885</v>
      </c>
      <c r="D62" s="54"/>
    </row>
    <row r="63" spans="1:4" x14ac:dyDescent="0.25">
      <c r="A63" s="52"/>
      <c r="B63" s="51" t="s">
        <v>103</v>
      </c>
      <c r="C63" s="51">
        <f>SUM(C59:C62)</f>
        <v>17068</v>
      </c>
      <c r="D63" s="53">
        <f>C63+D57</f>
        <v>118526.75</v>
      </c>
    </row>
    <row r="64" spans="1:4" x14ac:dyDescent="0.25">
      <c r="A64" s="50"/>
      <c r="B64" s="52"/>
      <c r="C64" s="52"/>
      <c r="D64" s="54"/>
    </row>
    <row r="65" spans="1:4" x14ac:dyDescent="0.25">
      <c r="A65" s="52"/>
      <c r="B65" s="52"/>
      <c r="C65" s="52"/>
      <c r="D65" s="52"/>
    </row>
    <row r="66" spans="1:4" x14ac:dyDescent="0.25">
      <c r="A66" s="55"/>
      <c r="B66" s="62"/>
      <c r="C66" s="56"/>
      <c r="D66" s="57"/>
    </row>
    <row r="67" spans="1:4" x14ac:dyDescent="0.25">
      <c r="A67" s="13"/>
      <c r="B67" s="3"/>
      <c r="C67" s="9"/>
      <c r="D67" s="41"/>
    </row>
    <row r="68" spans="1:4" x14ac:dyDescent="0.25">
      <c r="A68" s="13"/>
      <c r="B68" s="11"/>
      <c r="C68" s="7"/>
      <c r="D68" s="41"/>
    </row>
    <row r="69" spans="1:4" x14ac:dyDescent="0.25">
      <c r="A69" s="13"/>
      <c r="B69" s="3"/>
      <c r="C69" s="12"/>
      <c r="D69" s="4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workbookViewId="0">
      <selection activeCell="C10" sqref="C10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95" customHeight="1" x14ac:dyDescent="0.25">
      <c r="A1" s="1"/>
      <c r="B1" s="65" t="s">
        <v>55</v>
      </c>
      <c r="C1" s="65"/>
      <c r="D1" s="65"/>
    </row>
    <row r="2" spans="1:4" ht="15.95" customHeight="1" x14ac:dyDescent="0.25">
      <c r="A2" s="1"/>
      <c r="B2" s="2" t="s">
        <v>47</v>
      </c>
      <c r="C2" s="30"/>
      <c r="D2" s="30"/>
    </row>
    <row r="3" spans="1:4" ht="15.95" customHeight="1" x14ac:dyDescent="0.25">
      <c r="A3" s="1"/>
      <c r="B3" s="65" t="s">
        <v>34</v>
      </c>
      <c r="C3" s="65"/>
      <c r="D3" s="65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0"/>
      <c r="B5" s="51" t="s">
        <v>9</v>
      </c>
      <c r="C5" s="50"/>
      <c r="D5" s="50"/>
    </row>
    <row r="6" spans="1:4" x14ac:dyDescent="0.25">
      <c r="A6" s="50">
        <v>1</v>
      </c>
      <c r="B6" s="52" t="s">
        <v>71</v>
      </c>
      <c r="C6" s="61">
        <v>1446.6</v>
      </c>
      <c r="D6" s="54"/>
    </row>
    <row r="7" spans="1:4" ht="30" x14ac:dyDescent="0.25">
      <c r="A7" s="50">
        <v>2</v>
      </c>
      <c r="B7" s="52" t="s">
        <v>72</v>
      </c>
      <c r="C7" s="61">
        <v>1245</v>
      </c>
      <c r="D7" s="54"/>
    </row>
    <row r="8" spans="1:4" x14ac:dyDescent="0.25">
      <c r="A8" s="52"/>
      <c r="B8" s="51" t="s">
        <v>70</v>
      </c>
      <c r="C8" s="51">
        <f>SUM(C6:C7)</f>
        <v>2691.6</v>
      </c>
      <c r="D8" s="51">
        <f>C8</f>
        <v>2691.6</v>
      </c>
    </row>
    <row r="9" spans="1:4" x14ac:dyDescent="0.25">
      <c r="A9" s="50"/>
      <c r="B9" s="51" t="s">
        <v>10</v>
      </c>
      <c r="C9" s="52"/>
      <c r="D9" s="51"/>
    </row>
    <row r="10" spans="1:4" x14ac:dyDescent="0.25">
      <c r="A10" s="52">
        <v>1</v>
      </c>
      <c r="B10" s="52" t="s">
        <v>80</v>
      </c>
      <c r="C10" s="51">
        <v>207.5</v>
      </c>
      <c r="D10" s="51">
        <f>C10+D8</f>
        <v>2899.1</v>
      </c>
    </row>
    <row r="11" spans="1:4" x14ac:dyDescent="0.25">
      <c r="A11" s="52"/>
      <c r="B11" s="51" t="s">
        <v>13</v>
      </c>
      <c r="C11" s="52"/>
      <c r="D11" s="51"/>
    </row>
    <row r="12" spans="1:4" x14ac:dyDescent="0.25">
      <c r="A12" s="52">
        <v>1</v>
      </c>
      <c r="B12" s="52" t="s">
        <v>95</v>
      </c>
      <c r="C12" s="51">
        <v>415</v>
      </c>
      <c r="D12" s="51">
        <f>C12+D10</f>
        <v>3314.1</v>
      </c>
    </row>
    <row r="13" spans="1:4" x14ac:dyDescent="0.25">
      <c r="A13" s="52"/>
      <c r="B13" s="52"/>
      <c r="C13" s="52"/>
      <c r="D13" s="51"/>
    </row>
    <row r="14" spans="1:4" x14ac:dyDescent="0.25">
      <c r="A14" s="52"/>
      <c r="B14" s="51"/>
      <c r="C14" s="51"/>
      <c r="D14" s="51"/>
    </row>
    <row r="15" spans="1:4" x14ac:dyDescent="0.25">
      <c r="A15" s="52"/>
      <c r="B15" s="51"/>
      <c r="C15" s="51"/>
      <c r="D15" s="51"/>
    </row>
    <row r="16" spans="1:4" x14ac:dyDescent="0.25">
      <c r="A16" s="52"/>
      <c r="B16" s="52"/>
      <c r="C16" s="52"/>
      <c r="D16" s="51"/>
    </row>
    <row r="17" spans="1:4" x14ac:dyDescent="0.25">
      <c r="A17" s="52"/>
      <c r="B17" s="51"/>
      <c r="C17" s="51"/>
      <c r="D17" s="51"/>
    </row>
    <row r="18" spans="1:4" x14ac:dyDescent="0.25">
      <c r="A18" s="55"/>
      <c r="B18" s="52"/>
      <c r="C18" s="55"/>
      <c r="D18" s="56"/>
    </row>
    <row r="19" spans="1:4" x14ac:dyDescent="0.25">
      <c r="A19" s="55"/>
      <c r="B19" s="51"/>
      <c r="C19" s="56"/>
      <c r="D19" s="56"/>
    </row>
    <row r="20" spans="1:4" x14ac:dyDescent="0.25">
      <c r="A20" s="55"/>
      <c r="B20" s="52"/>
      <c r="C20" s="56"/>
      <c r="D20" s="56"/>
    </row>
    <row r="21" spans="1:4" x14ac:dyDescent="0.25">
      <c r="A21" s="55"/>
      <c r="B21" s="52"/>
      <c r="C21" s="56"/>
      <c r="D21" s="56"/>
    </row>
    <row r="22" spans="1:4" x14ac:dyDescent="0.25">
      <c r="A22" s="55"/>
      <c r="B22" s="51"/>
      <c r="C22" s="55"/>
      <c r="D22" s="56"/>
    </row>
    <row r="23" spans="1:4" x14ac:dyDescent="0.25">
      <c r="A23" s="55"/>
      <c r="B23" s="52"/>
      <c r="C23" s="56"/>
      <c r="D23" s="56"/>
    </row>
    <row r="24" spans="1:4" x14ac:dyDescent="0.25">
      <c r="A24" s="55"/>
      <c r="B24" s="51"/>
      <c r="C24" s="55"/>
      <c r="D24" s="56"/>
    </row>
    <row r="25" spans="1:4" x14ac:dyDescent="0.25">
      <c r="A25" s="55"/>
      <c r="B25" s="52"/>
      <c r="C25" s="56"/>
      <c r="D25" s="56"/>
    </row>
    <row r="26" spans="1:4" x14ac:dyDescent="0.25">
      <c r="A26" s="55"/>
      <c r="B26" s="51"/>
      <c r="C26" s="55"/>
      <c r="D26" s="56"/>
    </row>
    <row r="27" spans="1:4" x14ac:dyDescent="0.25">
      <c r="A27" s="55"/>
      <c r="B27" s="52"/>
      <c r="C27" s="55"/>
      <c r="D27" s="56"/>
    </row>
    <row r="28" spans="1:4" x14ac:dyDescent="0.25">
      <c r="A28" s="55"/>
      <c r="B28" s="52"/>
      <c r="C28" s="55"/>
      <c r="D28" s="56"/>
    </row>
    <row r="29" spans="1:4" x14ac:dyDescent="0.25">
      <c r="A29" s="55"/>
      <c r="B29" s="52"/>
      <c r="C29" s="55"/>
      <c r="D29" s="56"/>
    </row>
    <row r="30" spans="1:4" x14ac:dyDescent="0.25">
      <c r="A30" s="55"/>
      <c r="B30" s="52"/>
      <c r="C30" s="55"/>
      <c r="D30" s="56"/>
    </row>
    <row r="31" spans="1:4" x14ac:dyDescent="0.25">
      <c r="A31" s="55"/>
      <c r="B31" s="52"/>
      <c r="C31" s="55"/>
      <c r="D31" s="56"/>
    </row>
    <row r="32" spans="1:4" x14ac:dyDescent="0.25">
      <c r="A32" s="55"/>
      <c r="B32" s="52"/>
      <c r="C32" s="55"/>
      <c r="D32" s="55"/>
    </row>
    <row r="33" spans="1:4" x14ac:dyDescent="0.25">
      <c r="A33" s="55"/>
      <c r="B33" s="51"/>
      <c r="C33" s="55"/>
      <c r="D33" s="55"/>
    </row>
    <row r="34" spans="1:4" x14ac:dyDescent="0.25">
      <c r="A34" s="55"/>
      <c r="B34" s="51"/>
      <c r="C34" s="56"/>
      <c r="D34" s="56"/>
    </row>
    <row r="35" spans="1:4" x14ac:dyDescent="0.25">
      <c r="A35" s="55"/>
      <c r="B35" s="52"/>
      <c r="C35" s="55"/>
      <c r="D35" s="55"/>
    </row>
    <row r="36" spans="1:4" x14ac:dyDescent="0.25">
      <c r="A36" s="58"/>
      <c r="B36" s="58"/>
      <c r="C36" s="58"/>
      <c r="D36" s="58"/>
    </row>
    <row r="37" spans="1:4" x14ac:dyDescent="0.25">
      <c r="A37" s="58"/>
      <c r="B37" s="58"/>
      <c r="C37" s="58"/>
      <c r="D37" s="58"/>
    </row>
    <row r="38" spans="1:4" x14ac:dyDescent="0.25">
      <c r="A38" s="58"/>
      <c r="B38" s="58"/>
      <c r="C38" s="58"/>
      <c r="D38" s="58"/>
    </row>
    <row r="39" spans="1:4" x14ac:dyDescent="0.25">
      <c r="A39" s="58"/>
      <c r="B39" s="58"/>
      <c r="C39" s="58"/>
      <c r="D39" s="58"/>
    </row>
    <row r="40" spans="1:4" x14ac:dyDescent="0.25">
      <c r="A40" s="58"/>
      <c r="B40" s="58"/>
      <c r="C40" s="58"/>
      <c r="D40" s="58"/>
    </row>
    <row r="41" spans="1:4" x14ac:dyDescent="0.25">
      <c r="A41" s="58"/>
      <c r="B41" s="58"/>
      <c r="C41" s="58"/>
      <c r="D41" s="58"/>
    </row>
    <row r="42" spans="1:4" x14ac:dyDescent="0.25">
      <c r="A42" s="58"/>
      <c r="B42" s="58"/>
      <c r="C42" s="58"/>
      <c r="D42" s="58"/>
    </row>
    <row r="43" spans="1:4" x14ac:dyDescent="0.25">
      <c r="A43" s="58"/>
      <c r="B43" s="58"/>
      <c r="C43" s="58"/>
      <c r="D43" s="58"/>
    </row>
    <row r="44" spans="1:4" x14ac:dyDescent="0.25">
      <c r="A44" s="58"/>
      <c r="B44" s="58"/>
      <c r="C44" s="58"/>
      <c r="D44" s="58"/>
    </row>
    <row r="45" spans="1:4" x14ac:dyDescent="0.25">
      <c r="A45" s="58"/>
      <c r="B45" s="58"/>
      <c r="C45" s="58"/>
      <c r="D45" s="58"/>
    </row>
    <row r="46" spans="1:4" x14ac:dyDescent="0.25">
      <c r="A46" s="58"/>
      <c r="B46" s="58"/>
      <c r="C46" s="58"/>
      <c r="D46" s="5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65" t="s">
        <v>55</v>
      </c>
      <c r="C1" s="65"/>
      <c r="D1" s="65"/>
      <c r="E1" s="6"/>
      <c r="F1" s="6"/>
      <c r="G1" s="6"/>
      <c r="H1" s="6"/>
    </row>
    <row r="2" spans="1:8" ht="15.95" customHeight="1" x14ac:dyDescent="0.25">
      <c r="A2" s="1"/>
      <c r="B2" s="66" t="s">
        <v>47</v>
      </c>
      <c r="C2" s="66"/>
      <c r="D2" s="66"/>
      <c r="E2" s="1"/>
      <c r="F2" s="1"/>
      <c r="G2" s="1"/>
      <c r="H2" s="1"/>
    </row>
    <row r="3" spans="1:8" ht="15.95" customHeight="1" x14ac:dyDescent="0.25">
      <c r="A3" s="1"/>
      <c r="B3" s="65" t="s">
        <v>35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10</v>
      </c>
      <c r="C5" s="9"/>
      <c r="D5" s="9"/>
      <c r="E5" s="1"/>
      <c r="F5" s="1"/>
      <c r="G5" s="1"/>
      <c r="H5" s="1"/>
    </row>
    <row r="6" spans="1:8" ht="30" x14ac:dyDescent="0.25">
      <c r="A6" s="11">
        <v>1</v>
      </c>
      <c r="B6" s="11" t="s">
        <v>81</v>
      </c>
      <c r="C6" s="37">
        <v>18465</v>
      </c>
      <c r="D6" s="3">
        <f>C6</f>
        <v>18465</v>
      </c>
    </row>
    <row r="7" spans="1:8" x14ac:dyDescent="0.25">
      <c r="A7" s="13"/>
      <c r="B7" s="12"/>
      <c r="C7" s="16"/>
      <c r="D7" s="12"/>
    </row>
    <row r="8" spans="1:8" ht="17.100000000000001" customHeight="1" x14ac:dyDescent="0.25">
      <c r="A8" s="13"/>
      <c r="B8" s="11"/>
      <c r="C8" s="48"/>
      <c r="D8" s="59"/>
    </row>
    <row r="9" spans="1:8" x14ac:dyDescent="0.25">
      <c r="A9" s="31"/>
      <c r="B9" s="43"/>
      <c r="C9" s="13"/>
      <c r="D9" s="12"/>
    </row>
    <row r="10" spans="1:8" x14ac:dyDescent="0.25">
      <c r="A10" s="14"/>
      <c r="B10" s="20"/>
      <c r="C10" s="63"/>
      <c r="D10" s="60"/>
    </row>
    <row r="11" spans="1:8" x14ac:dyDescent="0.25">
      <c r="A11" s="13"/>
      <c r="B11" s="3"/>
      <c r="C11" s="13"/>
      <c r="D11" s="13"/>
    </row>
    <row r="12" spans="1:8" x14ac:dyDescent="0.25">
      <c r="A12" s="13"/>
      <c r="B12" s="13"/>
      <c r="C12" s="13"/>
      <c r="D12" s="41"/>
    </row>
    <row r="13" spans="1:8" x14ac:dyDescent="0.25">
      <c r="A13" s="13"/>
      <c r="B13" s="12"/>
      <c r="C13" s="13"/>
      <c r="D13" s="12"/>
    </row>
    <row r="14" spans="1:8" x14ac:dyDescent="0.25">
      <c r="A14" s="13"/>
      <c r="B14" s="13"/>
      <c r="C14" s="12"/>
      <c r="D14" s="12"/>
    </row>
    <row r="15" spans="1:8" x14ac:dyDescent="0.25">
      <c r="A15" s="13"/>
      <c r="B15" s="12"/>
      <c r="C15" s="13"/>
      <c r="D15" s="12"/>
    </row>
    <row r="16" spans="1:8" x14ac:dyDescent="0.25">
      <c r="A16" s="13"/>
      <c r="B16" s="33"/>
      <c r="C16" s="13"/>
      <c r="D16" s="13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3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2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5" t="s">
        <v>55</v>
      </c>
      <c r="C1" s="65"/>
      <c r="D1" s="65"/>
    </row>
    <row r="2" spans="1:4" ht="15.75" x14ac:dyDescent="0.25">
      <c r="A2" s="1"/>
      <c r="B2" s="66" t="s">
        <v>47</v>
      </c>
      <c r="C2" s="66"/>
      <c r="D2" s="66"/>
    </row>
    <row r="3" spans="1:4" ht="15.75" x14ac:dyDescent="0.25">
      <c r="A3" s="1"/>
      <c r="B3" s="65" t="s">
        <v>37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9</v>
      </c>
      <c r="C5" s="9"/>
      <c r="D5" s="9"/>
    </row>
    <row r="6" spans="1:4" x14ac:dyDescent="0.25">
      <c r="A6" s="7">
        <v>1</v>
      </c>
      <c r="B6" s="11" t="s">
        <v>78</v>
      </c>
      <c r="C6" s="37">
        <v>1460.8</v>
      </c>
      <c r="D6" s="3">
        <f>C6</f>
        <v>1460.8</v>
      </c>
    </row>
    <row r="7" spans="1:4" x14ac:dyDescent="0.25">
      <c r="A7" s="9"/>
      <c r="B7" s="3"/>
      <c r="C7" s="34"/>
      <c r="D7" s="9"/>
    </row>
    <row r="8" spans="1:4" x14ac:dyDescent="0.25">
      <c r="A8" s="9"/>
      <c r="B8" s="11"/>
      <c r="C8" s="34"/>
      <c r="D8" s="9"/>
    </row>
    <row r="9" spans="1:4" x14ac:dyDescent="0.25">
      <c r="A9" s="11"/>
      <c r="B9" s="3"/>
      <c r="C9" s="18"/>
      <c r="D9" s="3"/>
    </row>
    <row r="10" spans="1:4" x14ac:dyDescent="0.25">
      <c r="A10" s="3"/>
      <c r="B10" s="11"/>
      <c r="C10" s="18"/>
      <c r="D10" s="3"/>
    </row>
    <row r="11" spans="1:4" x14ac:dyDescent="0.25">
      <c r="A11" s="3"/>
      <c r="B11" s="11"/>
      <c r="C11" s="18"/>
      <c r="D11" s="3"/>
    </row>
    <row r="12" spans="1:4" x14ac:dyDescent="0.25">
      <c r="A12" s="12"/>
      <c r="B12" s="13"/>
      <c r="C12" s="19"/>
      <c r="D12" s="12"/>
    </row>
    <row r="13" spans="1:4" x14ac:dyDescent="0.25">
      <c r="A13" s="13"/>
      <c r="B13" s="11"/>
      <c r="C13" s="19"/>
      <c r="D13" s="44"/>
    </row>
    <row r="14" spans="1:4" x14ac:dyDescent="0.25">
      <c r="A14" s="31"/>
      <c r="B14" s="32"/>
      <c r="C14" s="12"/>
      <c r="D14" s="12"/>
    </row>
    <row r="15" spans="1:4" x14ac:dyDescent="0.25">
      <c r="A15" s="14"/>
      <c r="B15" s="20"/>
      <c r="C15" s="15"/>
      <c r="D15" s="17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3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13" sqref="D13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5" t="s">
        <v>60</v>
      </c>
      <c r="C1" s="65"/>
      <c r="D1" s="65"/>
      <c r="E1" s="6"/>
      <c r="F1" s="6"/>
      <c r="G1" s="6"/>
      <c r="H1" s="6"/>
    </row>
    <row r="2" spans="1:8" ht="15.95" customHeight="1" x14ac:dyDescent="0.25">
      <c r="A2" s="1"/>
      <c r="B2" s="66" t="s">
        <v>47</v>
      </c>
      <c r="C2" s="66"/>
      <c r="D2" s="66"/>
      <c r="E2" s="1"/>
      <c r="F2" s="1"/>
      <c r="G2" s="1"/>
      <c r="H2" s="1"/>
    </row>
    <row r="3" spans="1:8" ht="15.95" customHeight="1" x14ac:dyDescent="0.25">
      <c r="A3" s="1"/>
      <c r="B3" s="65" t="s">
        <v>36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6" t="s">
        <v>9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77</v>
      </c>
      <c r="C6" s="3">
        <v>3507.1</v>
      </c>
      <c r="D6" s="3">
        <f>C6</f>
        <v>3507.1</v>
      </c>
    </row>
    <row r="7" spans="1:8" s="1" customFormat="1" x14ac:dyDescent="0.25">
      <c r="A7" s="11"/>
      <c r="B7" s="3" t="s">
        <v>13</v>
      </c>
      <c r="C7" s="11"/>
      <c r="D7" s="40"/>
    </row>
    <row r="8" spans="1:8" s="5" customFormat="1" x14ac:dyDescent="0.25">
      <c r="A8" s="13">
        <v>1</v>
      </c>
      <c r="B8" s="11" t="s">
        <v>96</v>
      </c>
      <c r="C8" s="13">
        <v>12304.5</v>
      </c>
      <c r="D8" s="41"/>
    </row>
    <row r="9" spans="1:8" x14ac:dyDescent="0.25">
      <c r="A9" s="13">
        <v>2</v>
      </c>
      <c r="B9" s="11" t="s">
        <v>97</v>
      </c>
      <c r="C9" s="13">
        <v>2490</v>
      </c>
      <c r="D9" s="42"/>
    </row>
    <row r="10" spans="1:8" x14ac:dyDescent="0.25">
      <c r="A10" s="13">
        <v>3</v>
      </c>
      <c r="B10" s="11" t="s">
        <v>98</v>
      </c>
      <c r="C10" s="13">
        <v>22493.4</v>
      </c>
      <c r="D10" s="41"/>
    </row>
    <row r="11" spans="1:8" s="5" customFormat="1" x14ac:dyDescent="0.25">
      <c r="A11" s="13">
        <v>4</v>
      </c>
      <c r="B11" s="11" t="s">
        <v>99</v>
      </c>
      <c r="C11" s="13">
        <v>4980</v>
      </c>
      <c r="D11" s="41"/>
    </row>
    <row r="12" spans="1:8" x14ac:dyDescent="0.25">
      <c r="A12" s="13"/>
      <c r="B12" s="3" t="s">
        <v>92</v>
      </c>
      <c r="C12" s="12">
        <f>SUM(C8:C11)</f>
        <v>42267.9</v>
      </c>
      <c r="D12" s="41">
        <f>C12+D6</f>
        <v>45775</v>
      </c>
    </row>
    <row r="13" spans="1:8" x14ac:dyDescent="0.25">
      <c r="A13" s="12"/>
      <c r="B13" s="3"/>
      <c r="C13" s="12"/>
      <c r="D13" s="41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6.42578125" customWidth="1"/>
    <col min="7" max="7" width="16.140625" customWidth="1"/>
    <col min="8" max="8" width="17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1" x14ac:dyDescent="0.35">
      <c r="A1" s="67" t="s">
        <v>54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15.75" x14ac:dyDescent="0.25">
      <c r="A2" s="2" t="s">
        <v>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0" customFormat="1" ht="20.25" customHeight="1" x14ac:dyDescent="0.25">
      <c r="A3" s="8"/>
      <c r="B3" s="26" t="s">
        <v>2</v>
      </c>
      <c r="C3" s="26" t="s">
        <v>5</v>
      </c>
      <c r="D3" s="26" t="s">
        <v>3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6" t="s">
        <v>13</v>
      </c>
      <c r="L3" s="26" t="s">
        <v>14</v>
      </c>
      <c r="M3" s="26" t="s">
        <v>15</v>
      </c>
      <c r="N3" s="22" t="s">
        <v>16</v>
      </c>
    </row>
    <row r="4" spans="1:14" ht="39.75" customHeight="1" x14ac:dyDescent="0.35">
      <c r="A4" s="27" t="s">
        <v>28</v>
      </c>
      <c r="B4" s="23">
        <f>B5+B6+B7</f>
        <v>43782.520000000004</v>
      </c>
      <c r="C4" s="23">
        <f t="shared" ref="C4:N4" si="0">C5+C6+C7</f>
        <v>34437.520000000004</v>
      </c>
      <c r="D4" s="23">
        <f t="shared" si="0"/>
        <v>34437.520000000004</v>
      </c>
      <c r="E4" s="23">
        <f t="shared" si="0"/>
        <v>37884.730000000003</v>
      </c>
      <c r="F4" s="23">
        <f t="shared" si="0"/>
        <v>37884.730000000003</v>
      </c>
      <c r="G4" s="23">
        <f t="shared" si="0"/>
        <v>37884.730000000003</v>
      </c>
      <c r="H4" s="23">
        <f t="shared" si="0"/>
        <v>37884.730000000003</v>
      </c>
      <c r="I4" s="23">
        <f t="shared" si="0"/>
        <v>37884.730000000003</v>
      </c>
      <c r="J4" s="23">
        <f t="shared" si="0"/>
        <v>37884.730000000003</v>
      </c>
      <c r="K4" s="23">
        <f t="shared" si="0"/>
        <v>37884.730000000003</v>
      </c>
      <c r="L4" s="23">
        <f t="shared" si="0"/>
        <v>37884.730000000003</v>
      </c>
      <c r="M4" s="23">
        <f t="shared" si="0"/>
        <v>53102.73</v>
      </c>
      <c r="N4" s="23">
        <f t="shared" si="0"/>
        <v>468838.12999999995</v>
      </c>
    </row>
    <row r="5" spans="1:14" ht="39" customHeight="1" x14ac:dyDescent="0.35">
      <c r="A5" s="27" t="s">
        <v>17</v>
      </c>
      <c r="B5" s="24">
        <v>21269.22</v>
      </c>
      <c r="C5" s="24">
        <v>21269.22</v>
      </c>
      <c r="D5" s="24">
        <v>21269.22</v>
      </c>
      <c r="E5" s="24">
        <v>23406.49</v>
      </c>
      <c r="F5" s="24">
        <v>23406.49</v>
      </c>
      <c r="G5" s="24">
        <v>23406.49</v>
      </c>
      <c r="H5" s="24">
        <v>23406.49</v>
      </c>
      <c r="I5" s="24">
        <v>23406.49</v>
      </c>
      <c r="J5" s="24">
        <v>23406.49</v>
      </c>
      <c r="K5" s="24">
        <v>23406.49</v>
      </c>
      <c r="L5" s="24">
        <v>23406.49</v>
      </c>
      <c r="M5" s="24">
        <v>23406.49</v>
      </c>
      <c r="N5" s="24">
        <f t="shared" ref="N5:N18" si="1">SUM(B5:M5)</f>
        <v>274466.06999999995</v>
      </c>
    </row>
    <row r="6" spans="1:14" ht="44.25" customHeight="1" x14ac:dyDescent="0.35">
      <c r="A6" s="27" t="s">
        <v>39</v>
      </c>
      <c r="B6" s="24">
        <v>13168.3</v>
      </c>
      <c r="C6" s="24">
        <v>13168.3</v>
      </c>
      <c r="D6" s="24">
        <v>13168.3</v>
      </c>
      <c r="E6" s="24">
        <v>14478.24</v>
      </c>
      <c r="F6" s="24">
        <v>14478.24</v>
      </c>
      <c r="G6" s="24">
        <v>14478.24</v>
      </c>
      <c r="H6" s="24">
        <v>14478.24</v>
      </c>
      <c r="I6" s="24">
        <v>14478.24</v>
      </c>
      <c r="J6" s="24">
        <v>14478.24</v>
      </c>
      <c r="K6" s="24">
        <v>14478.24</v>
      </c>
      <c r="L6" s="24">
        <v>14478.24</v>
      </c>
      <c r="M6" s="24">
        <v>14478.24</v>
      </c>
      <c r="N6" s="24">
        <f>SUM(B6:M6)</f>
        <v>169809.06</v>
      </c>
    </row>
    <row r="7" spans="1:14" ht="44.25" customHeight="1" x14ac:dyDescent="0.35">
      <c r="A7" s="27" t="s">
        <v>32</v>
      </c>
      <c r="B7" s="24">
        <v>9345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>
        <v>15218</v>
      </c>
      <c r="N7" s="24">
        <f>SUM(B7:M7)</f>
        <v>24563</v>
      </c>
    </row>
    <row r="8" spans="1:14" ht="36" customHeight="1" x14ac:dyDescent="0.35">
      <c r="A8" s="28" t="s">
        <v>18</v>
      </c>
      <c r="B8" s="23">
        <f>B9+B10+B11+B12+B13</f>
        <v>39558.92</v>
      </c>
      <c r="C8" s="23">
        <f t="shared" ref="C8:M8" si="2">C9+C10+C11+C12+C13</f>
        <v>34216.350000000006</v>
      </c>
      <c r="D8" s="23">
        <f t="shared" si="2"/>
        <v>32435.050000000003</v>
      </c>
      <c r="E8" s="23">
        <f t="shared" si="2"/>
        <v>31045.640000000003</v>
      </c>
      <c r="F8" s="23">
        <f t="shared" si="2"/>
        <v>57190.639999999992</v>
      </c>
      <c r="G8" s="23">
        <f t="shared" si="2"/>
        <v>34532.880000000005</v>
      </c>
      <c r="H8" s="23">
        <f t="shared" si="2"/>
        <v>33542.550000000003</v>
      </c>
      <c r="I8" s="23">
        <f t="shared" si="2"/>
        <v>37283.170000000006</v>
      </c>
      <c r="J8" s="23">
        <f t="shared" si="2"/>
        <v>34761.280000000006</v>
      </c>
      <c r="K8" s="23">
        <f t="shared" si="2"/>
        <v>34564.400000000001</v>
      </c>
      <c r="L8" s="23">
        <f t="shared" si="2"/>
        <v>33284.29</v>
      </c>
      <c r="M8" s="23">
        <f t="shared" si="2"/>
        <v>42415.33</v>
      </c>
      <c r="N8" s="23">
        <f t="shared" si="1"/>
        <v>444830.50000000006</v>
      </c>
    </row>
    <row r="9" spans="1:14" ht="40.5" customHeight="1" x14ac:dyDescent="0.35">
      <c r="A9" s="27" t="s">
        <v>19</v>
      </c>
      <c r="B9" s="24">
        <v>2158.92</v>
      </c>
      <c r="C9" s="24">
        <v>2158.92</v>
      </c>
      <c r="D9" s="24">
        <v>2158.92</v>
      </c>
      <c r="E9" s="24">
        <v>2158.92</v>
      </c>
      <c r="F9" s="24">
        <v>5063.92</v>
      </c>
      <c r="G9" s="24">
        <v>2158.92</v>
      </c>
      <c r="H9" s="24">
        <v>2158.92</v>
      </c>
      <c r="I9" s="24">
        <v>6308.92</v>
      </c>
      <c r="J9" s="24">
        <v>3818.92</v>
      </c>
      <c r="K9" s="24">
        <v>2158.92</v>
      </c>
      <c r="L9" s="24">
        <v>2158.92</v>
      </c>
      <c r="M9" s="24">
        <v>2158.92</v>
      </c>
      <c r="N9" s="23">
        <f t="shared" si="1"/>
        <v>34622.039999999994</v>
      </c>
    </row>
    <row r="10" spans="1:14" ht="45.75" customHeight="1" x14ac:dyDescent="0.35">
      <c r="A10" s="27" t="s">
        <v>20</v>
      </c>
      <c r="B10" s="25">
        <v>14450.1</v>
      </c>
      <c r="C10" s="24">
        <v>7920</v>
      </c>
      <c r="D10" s="24">
        <v>7920</v>
      </c>
      <c r="E10" s="24">
        <v>7920</v>
      </c>
      <c r="F10" s="24">
        <v>7920</v>
      </c>
      <c r="G10" s="24">
        <v>7920</v>
      </c>
      <c r="H10" s="24">
        <v>8820</v>
      </c>
      <c r="I10" s="24">
        <v>8820</v>
      </c>
      <c r="J10" s="24">
        <v>9180</v>
      </c>
      <c r="K10" s="24">
        <v>10430</v>
      </c>
      <c r="L10" s="24">
        <v>10158.65</v>
      </c>
      <c r="M10" s="24">
        <v>17068</v>
      </c>
      <c r="N10" s="23">
        <f t="shared" si="1"/>
        <v>118526.75</v>
      </c>
    </row>
    <row r="11" spans="1:14" ht="45.75" customHeight="1" x14ac:dyDescent="0.35">
      <c r="A11" s="35" t="s">
        <v>30</v>
      </c>
      <c r="B11" s="25"/>
      <c r="C11" s="24"/>
      <c r="D11" s="24"/>
      <c r="E11" s="24"/>
      <c r="F11" s="24"/>
      <c r="G11" s="24">
        <v>2691.6</v>
      </c>
      <c r="H11" s="24">
        <v>207.5</v>
      </c>
      <c r="I11" s="24"/>
      <c r="J11" s="24"/>
      <c r="K11" s="24">
        <v>415</v>
      </c>
      <c r="L11" s="24"/>
      <c r="M11" s="24"/>
      <c r="N11" s="23">
        <f t="shared" si="1"/>
        <v>3314.1</v>
      </c>
    </row>
    <row r="12" spans="1:14" ht="45.75" customHeight="1" x14ac:dyDescent="0.35">
      <c r="A12" s="35" t="s">
        <v>38</v>
      </c>
      <c r="B12" s="25">
        <v>20372.95</v>
      </c>
      <c r="C12" s="25">
        <v>20372.95</v>
      </c>
      <c r="D12" s="24">
        <v>20372.95</v>
      </c>
      <c r="E12" s="24">
        <v>20372.95</v>
      </c>
      <c r="F12" s="24">
        <f>37312.95+6300</f>
        <v>43612.95</v>
      </c>
      <c r="G12" s="24">
        <v>20372.95</v>
      </c>
      <c r="H12" s="24">
        <v>20372.95</v>
      </c>
      <c r="I12" s="24">
        <v>20372.95</v>
      </c>
      <c r="J12" s="24">
        <v>20372.95</v>
      </c>
      <c r="K12" s="24">
        <v>20372.95</v>
      </c>
      <c r="L12" s="24">
        <v>20372.95</v>
      </c>
      <c r="M12" s="24">
        <v>21407.11</v>
      </c>
      <c r="N12" s="23">
        <f t="shared" si="1"/>
        <v>268749.56000000006</v>
      </c>
    </row>
    <row r="13" spans="1:14" ht="21.75" customHeight="1" x14ac:dyDescent="0.35">
      <c r="A13" s="27" t="s">
        <v>21</v>
      </c>
      <c r="B13" s="24">
        <v>2576.9499999999998</v>
      </c>
      <c r="C13" s="24">
        <v>3764.48</v>
      </c>
      <c r="D13" s="24">
        <v>1983.18</v>
      </c>
      <c r="E13" s="24">
        <v>593.77</v>
      </c>
      <c r="F13" s="24">
        <v>593.77</v>
      </c>
      <c r="G13" s="24">
        <v>1389.41</v>
      </c>
      <c r="H13" s="24">
        <v>1983.18</v>
      </c>
      <c r="I13" s="24">
        <v>1781.3</v>
      </c>
      <c r="J13" s="24">
        <v>1389.41</v>
      </c>
      <c r="K13" s="24">
        <v>1187.53</v>
      </c>
      <c r="L13" s="24">
        <v>593.77</v>
      </c>
      <c r="M13" s="24">
        <v>1781.3</v>
      </c>
      <c r="N13" s="24">
        <f t="shared" si="1"/>
        <v>19618.05</v>
      </c>
    </row>
    <row r="14" spans="1:14" ht="23.25" customHeight="1" x14ac:dyDescent="0.35">
      <c r="A14" s="28" t="s">
        <v>22</v>
      </c>
      <c r="B14" s="23">
        <f>B15+B16+B17</f>
        <v>0</v>
      </c>
      <c r="C14" s="23">
        <f t="shared" ref="C14:M14" si="3">C15+C16+C17</f>
        <v>0</v>
      </c>
      <c r="D14" s="23">
        <f t="shared" si="3"/>
        <v>0</v>
      </c>
      <c r="E14" s="23">
        <f t="shared" si="3"/>
        <v>0</v>
      </c>
      <c r="F14" s="23">
        <f t="shared" si="3"/>
        <v>0</v>
      </c>
      <c r="G14" s="23">
        <f t="shared" si="3"/>
        <v>4967.8999999999996</v>
      </c>
      <c r="H14" s="23">
        <f t="shared" si="3"/>
        <v>18465</v>
      </c>
      <c r="I14" s="23">
        <f t="shared" si="3"/>
        <v>0</v>
      </c>
      <c r="J14" s="23">
        <f t="shared" si="3"/>
        <v>0</v>
      </c>
      <c r="K14" s="23">
        <f t="shared" si="3"/>
        <v>42267.9</v>
      </c>
      <c r="L14" s="23">
        <f t="shared" si="3"/>
        <v>0</v>
      </c>
      <c r="M14" s="23">
        <f t="shared" si="3"/>
        <v>0</v>
      </c>
      <c r="N14" s="23">
        <f>N15+N16+N17</f>
        <v>65700.800000000003</v>
      </c>
    </row>
    <row r="15" spans="1:14" ht="42" customHeight="1" x14ac:dyDescent="0.35">
      <c r="A15" s="27" t="s">
        <v>23</v>
      </c>
      <c r="B15" s="24"/>
      <c r="C15" s="24"/>
      <c r="D15" s="24"/>
      <c r="E15" s="24"/>
      <c r="F15" s="24"/>
      <c r="G15" s="24">
        <v>3507.1</v>
      </c>
      <c r="H15" s="24"/>
      <c r="I15" s="24"/>
      <c r="J15" s="24"/>
      <c r="K15" s="24">
        <v>42267.9</v>
      </c>
      <c r="L15" s="24"/>
      <c r="M15" s="24"/>
      <c r="N15" s="24">
        <f>SUM(B15:M15)</f>
        <v>45775</v>
      </c>
    </row>
    <row r="16" spans="1:14" ht="40.5" customHeight="1" x14ac:dyDescent="0.35">
      <c r="A16" s="27" t="s">
        <v>24</v>
      </c>
      <c r="B16" s="24"/>
      <c r="C16" s="24"/>
      <c r="D16" s="24"/>
      <c r="E16" s="24"/>
      <c r="F16" s="24"/>
      <c r="G16" s="24"/>
      <c r="H16" s="24">
        <v>18465</v>
      </c>
      <c r="I16" s="24"/>
      <c r="J16" s="49"/>
      <c r="K16" s="24"/>
      <c r="L16" s="24"/>
      <c r="M16" s="24"/>
      <c r="N16" s="24">
        <f>SUM(B16:M16)</f>
        <v>18465</v>
      </c>
    </row>
    <row r="17" spans="1:14" ht="40.5" customHeight="1" x14ac:dyDescent="0.35">
      <c r="A17" s="35" t="s">
        <v>31</v>
      </c>
      <c r="B17" s="24"/>
      <c r="C17" s="24"/>
      <c r="D17" s="24"/>
      <c r="E17" s="24"/>
      <c r="F17" s="24"/>
      <c r="G17" s="24">
        <v>1460.8</v>
      </c>
      <c r="H17" s="24"/>
      <c r="I17" s="24"/>
      <c r="J17" s="24"/>
      <c r="K17" s="24"/>
      <c r="L17" s="24"/>
      <c r="M17" s="24"/>
      <c r="N17" s="24">
        <f>SUM(B17:M17)</f>
        <v>1460.8</v>
      </c>
    </row>
    <row r="18" spans="1:14" ht="40.5" customHeight="1" x14ac:dyDescent="0.35">
      <c r="A18" s="45" t="s">
        <v>41</v>
      </c>
      <c r="B18" s="24"/>
      <c r="C18" s="24"/>
      <c r="D18" s="24"/>
      <c r="E18" s="24"/>
      <c r="F18" s="24">
        <f>7691.54+8400</f>
        <v>16091.54</v>
      </c>
      <c r="G18" s="24">
        <v>20931.400000000001</v>
      </c>
      <c r="H18" s="24">
        <f>170757.24-2880</f>
        <v>167877.24</v>
      </c>
      <c r="I18" s="24">
        <v>4800</v>
      </c>
      <c r="J18" s="24"/>
      <c r="K18" s="24"/>
      <c r="L18" s="24"/>
      <c r="M18" s="24"/>
      <c r="N18" s="23">
        <f t="shared" si="1"/>
        <v>209700.18</v>
      </c>
    </row>
    <row r="19" spans="1:14" ht="40.5" customHeight="1" x14ac:dyDescent="0.35">
      <c r="A19" s="28" t="s">
        <v>42</v>
      </c>
      <c r="B19" s="23">
        <f>B20+B21+B22</f>
        <v>0</v>
      </c>
      <c r="C19" s="23">
        <f t="shared" ref="C19:M19" si="4">C20+C21+C22</f>
        <v>0</v>
      </c>
      <c r="D19" s="23">
        <f t="shared" si="4"/>
        <v>0</v>
      </c>
      <c r="E19" s="23">
        <f t="shared" si="4"/>
        <v>0</v>
      </c>
      <c r="F19" s="23">
        <f t="shared" si="4"/>
        <v>0</v>
      </c>
      <c r="G19" s="23">
        <f t="shared" si="4"/>
        <v>0</v>
      </c>
      <c r="H19" s="23">
        <f t="shared" si="4"/>
        <v>0</v>
      </c>
      <c r="I19" s="23">
        <f t="shared" si="4"/>
        <v>0</v>
      </c>
      <c r="J19" s="23">
        <f t="shared" si="4"/>
        <v>0</v>
      </c>
      <c r="K19" s="23">
        <f t="shared" si="4"/>
        <v>0</v>
      </c>
      <c r="L19" s="23">
        <f t="shared" si="4"/>
        <v>0</v>
      </c>
      <c r="M19" s="23">
        <f t="shared" si="4"/>
        <v>0</v>
      </c>
      <c r="N19" s="23">
        <f>N20+N21+N22</f>
        <v>0</v>
      </c>
    </row>
    <row r="20" spans="1:14" ht="40.5" customHeight="1" x14ac:dyDescent="0.35">
      <c r="A20" s="27" t="s">
        <v>43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>
        <f t="shared" ref="N20:N22" si="5">SUM(B20:M20)</f>
        <v>0</v>
      </c>
    </row>
    <row r="21" spans="1:14" ht="40.5" customHeight="1" x14ac:dyDescent="0.35">
      <c r="A21" s="27" t="s">
        <v>44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>
        <f t="shared" si="5"/>
        <v>0</v>
      </c>
    </row>
    <row r="22" spans="1:14" ht="40.5" customHeight="1" x14ac:dyDescent="0.35">
      <c r="A22" s="35" t="s">
        <v>45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>
        <f t="shared" si="5"/>
        <v>0</v>
      </c>
    </row>
    <row r="23" spans="1:14" ht="39.75" customHeight="1" x14ac:dyDescent="0.35">
      <c r="A23" s="28" t="s">
        <v>46</v>
      </c>
      <c r="B23" s="23">
        <v>16890.79</v>
      </c>
      <c r="C23" s="23">
        <v>16890.79</v>
      </c>
      <c r="D23" s="23">
        <v>16890.79</v>
      </c>
      <c r="E23" s="23">
        <v>16890.79</v>
      </c>
      <c r="F23" s="23">
        <v>16890.79</v>
      </c>
      <c r="G23" s="23">
        <v>16890.79</v>
      </c>
      <c r="H23" s="23">
        <v>16890.79</v>
      </c>
      <c r="I23" s="23">
        <v>16890.79</v>
      </c>
      <c r="J23" s="23">
        <v>16890.79</v>
      </c>
      <c r="K23" s="23">
        <v>16890.79</v>
      </c>
      <c r="L23" s="23">
        <v>16890.79</v>
      </c>
      <c r="M23" s="23">
        <v>16890.79</v>
      </c>
      <c r="N23" s="23">
        <f>SUM(B23:M23)</f>
        <v>202689.48000000007</v>
      </c>
    </row>
    <row r="24" spans="1:14" ht="22.5" customHeight="1" x14ac:dyDescent="0.35">
      <c r="A24" s="28" t="s">
        <v>25</v>
      </c>
      <c r="B24" s="23">
        <f>B4+B8+B14+B23+B18+B19</f>
        <v>100232.23000000001</v>
      </c>
      <c r="C24" s="23">
        <f t="shared" ref="C24:N24" si="6">C4+C8+C14+C23+C18+C19</f>
        <v>85544.66</v>
      </c>
      <c r="D24" s="23">
        <f t="shared" si="6"/>
        <v>83763.360000000015</v>
      </c>
      <c r="E24" s="23">
        <f t="shared" si="6"/>
        <v>85821.16</v>
      </c>
      <c r="F24" s="23">
        <f t="shared" si="6"/>
        <v>128057.70000000001</v>
      </c>
      <c r="G24" s="23">
        <f t="shared" si="6"/>
        <v>115207.70000000001</v>
      </c>
      <c r="H24" s="23">
        <f t="shared" si="6"/>
        <v>274660.31</v>
      </c>
      <c r="I24" s="23">
        <f t="shared" si="6"/>
        <v>96858.69</v>
      </c>
      <c r="J24" s="23">
        <f t="shared" si="6"/>
        <v>89536.800000000017</v>
      </c>
      <c r="K24" s="23">
        <f t="shared" si="6"/>
        <v>131607.82</v>
      </c>
      <c r="L24" s="23">
        <f t="shared" si="6"/>
        <v>88059.81</v>
      </c>
      <c r="M24" s="23">
        <f t="shared" si="6"/>
        <v>112408.85</v>
      </c>
      <c r="N24" s="23">
        <f t="shared" si="6"/>
        <v>1391759.09</v>
      </c>
    </row>
    <row r="25" spans="1:14" ht="15.75" x14ac:dyDescent="0.25">
      <c r="A25" s="68" t="s">
        <v>50</v>
      </c>
      <c r="B25" s="68"/>
      <c r="C25" s="68"/>
      <c r="D25" s="29"/>
      <c r="E25" s="29"/>
      <c r="F25" s="29"/>
      <c r="G25" s="39"/>
      <c r="H25" s="29"/>
      <c r="I25" s="29"/>
      <c r="J25" s="29"/>
      <c r="K25" s="29"/>
      <c r="L25" s="69" t="s">
        <v>29</v>
      </c>
      <c r="M25" s="69"/>
      <c r="N25" s="69"/>
    </row>
    <row r="26" spans="1:14" ht="15.75" x14ac:dyDescent="0.25">
      <c r="A26" s="30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15.75" x14ac:dyDescent="0.25">
      <c r="A27" s="68" t="s">
        <v>27</v>
      </c>
      <c r="B27" s="68"/>
      <c r="C27" s="68"/>
      <c r="D27" s="29"/>
      <c r="E27" s="29"/>
      <c r="F27" s="29"/>
      <c r="G27" s="29"/>
      <c r="H27" s="29"/>
      <c r="I27" s="29"/>
      <c r="J27" s="29"/>
      <c r="K27" s="29"/>
      <c r="L27" s="69" t="s">
        <v>33</v>
      </c>
      <c r="M27" s="69"/>
      <c r="N27" s="69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8"/>
  <sheetViews>
    <sheetView workbookViewId="0">
      <selection activeCell="D25" sqref="D25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5" t="s">
        <v>55</v>
      </c>
      <c r="C1" s="65"/>
      <c r="D1" s="65"/>
    </row>
    <row r="2" spans="1:4" ht="15.75" x14ac:dyDescent="0.25">
      <c r="A2" s="1"/>
      <c r="B2" s="66" t="s">
        <v>47</v>
      </c>
      <c r="C2" s="66"/>
      <c r="D2" s="66"/>
    </row>
    <row r="3" spans="1:4" ht="15.75" x14ac:dyDescent="0.25">
      <c r="A3" s="1"/>
      <c r="B3" s="65" t="s">
        <v>40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11">
        <v>1</v>
      </c>
      <c r="B6" s="11" t="s">
        <v>67</v>
      </c>
      <c r="C6" s="11">
        <v>3505.24</v>
      </c>
      <c r="D6" s="3"/>
    </row>
    <row r="7" spans="1:4" x14ac:dyDescent="0.25">
      <c r="A7" s="13">
        <v>2</v>
      </c>
      <c r="B7" s="11" t="s">
        <v>68</v>
      </c>
      <c r="C7" s="16">
        <v>4186.3</v>
      </c>
      <c r="D7" s="12"/>
    </row>
    <row r="8" spans="1:4" x14ac:dyDescent="0.25">
      <c r="A8" s="13">
        <v>3</v>
      </c>
      <c r="B8" s="11" t="s">
        <v>69</v>
      </c>
      <c r="C8" s="16">
        <v>8400</v>
      </c>
      <c r="D8" s="44"/>
    </row>
    <row r="9" spans="1:4" x14ac:dyDescent="0.25">
      <c r="A9" s="13"/>
      <c r="B9" s="3" t="s">
        <v>66</v>
      </c>
      <c r="C9" s="19">
        <f>SUM(C6:C8)</f>
        <v>16091.54</v>
      </c>
      <c r="D9" s="44">
        <f>C9</f>
        <v>16091.54</v>
      </c>
    </row>
    <row r="10" spans="1:4" x14ac:dyDescent="0.25">
      <c r="A10" s="11"/>
      <c r="B10" s="3" t="s">
        <v>9</v>
      </c>
      <c r="C10" s="3"/>
      <c r="D10" s="12"/>
    </row>
    <row r="11" spans="1:4" x14ac:dyDescent="0.25">
      <c r="A11" s="11">
        <v>1</v>
      </c>
      <c r="B11" s="11" t="s">
        <v>73</v>
      </c>
      <c r="C11" s="11">
        <f>3781.4+4800</f>
        <v>8581.4</v>
      </c>
      <c r="D11" s="46"/>
    </row>
    <row r="12" spans="1:4" x14ac:dyDescent="0.25">
      <c r="A12" s="11">
        <v>2</v>
      </c>
      <c r="B12" s="11" t="s">
        <v>74</v>
      </c>
      <c r="C12" s="11">
        <v>720</v>
      </c>
      <c r="D12" s="12"/>
    </row>
    <row r="13" spans="1:4" x14ac:dyDescent="0.25">
      <c r="A13" s="13">
        <v>3</v>
      </c>
      <c r="B13" s="13" t="s">
        <v>75</v>
      </c>
      <c r="C13" s="13">
        <v>2880</v>
      </c>
      <c r="D13" s="12"/>
    </row>
    <row r="14" spans="1:4" ht="30" x14ac:dyDescent="0.25">
      <c r="A14" s="13">
        <v>4</v>
      </c>
      <c r="B14" s="11" t="s">
        <v>76</v>
      </c>
      <c r="C14" s="13">
        <v>8750</v>
      </c>
      <c r="D14" s="12"/>
    </row>
    <row r="15" spans="1:4" x14ac:dyDescent="0.25">
      <c r="A15" s="13"/>
      <c r="B15" s="3" t="s">
        <v>70</v>
      </c>
      <c r="C15" s="12">
        <f>SUM(C11:C14)</f>
        <v>20931.400000000001</v>
      </c>
      <c r="D15" s="12">
        <f>C15+D9</f>
        <v>37022.94</v>
      </c>
    </row>
    <row r="16" spans="1:4" x14ac:dyDescent="0.25">
      <c r="A16" s="13"/>
      <c r="B16" s="12" t="s">
        <v>10</v>
      </c>
      <c r="C16" s="13"/>
      <c r="D16" s="12"/>
    </row>
    <row r="17" spans="1:4" x14ac:dyDescent="0.25">
      <c r="A17" s="13">
        <v>1</v>
      </c>
      <c r="B17" s="33" t="s">
        <v>82</v>
      </c>
      <c r="C17" s="13">
        <v>11797.5</v>
      </c>
      <c r="D17" s="13"/>
    </row>
    <row r="18" spans="1:4" x14ac:dyDescent="0.25">
      <c r="A18" s="13">
        <v>2</v>
      </c>
      <c r="B18" s="13" t="s">
        <v>83</v>
      </c>
      <c r="C18" s="13">
        <v>2880</v>
      </c>
      <c r="D18" s="12"/>
    </row>
    <row r="19" spans="1:4" x14ac:dyDescent="0.25">
      <c r="A19" s="13">
        <v>3</v>
      </c>
      <c r="B19" s="13" t="s">
        <v>84</v>
      </c>
      <c r="C19" s="13">
        <v>149978.29999999999</v>
      </c>
      <c r="D19" s="12"/>
    </row>
    <row r="20" spans="1:4" ht="30" x14ac:dyDescent="0.25">
      <c r="A20" s="13">
        <v>4</v>
      </c>
      <c r="B20" s="11" t="s">
        <v>85</v>
      </c>
      <c r="C20" s="13">
        <v>6101.44</v>
      </c>
      <c r="D20" s="12"/>
    </row>
    <row r="21" spans="1:4" x14ac:dyDescent="0.25">
      <c r="A21" s="13">
        <v>5</v>
      </c>
      <c r="B21" s="13" t="s">
        <v>75</v>
      </c>
      <c r="C21" s="13">
        <v>-2880</v>
      </c>
      <c r="D21" s="12"/>
    </row>
    <row r="22" spans="1:4" x14ac:dyDescent="0.25">
      <c r="A22" s="13"/>
      <c r="B22" s="3" t="s">
        <v>79</v>
      </c>
      <c r="C22" s="12">
        <f>SUM(C17:C21)</f>
        <v>167877.24</v>
      </c>
      <c r="D22" s="12">
        <f>C22+D15</f>
        <v>204900.18</v>
      </c>
    </row>
    <row r="23" spans="1:4" x14ac:dyDescent="0.25">
      <c r="A23" s="13"/>
      <c r="B23" s="3" t="s">
        <v>11</v>
      </c>
      <c r="C23" s="13"/>
      <c r="D23" s="12"/>
    </row>
    <row r="24" spans="1:4" x14ac:dyDescent="0.25">
      <c r="A24" s="13">
        <v>1</v>
      </c>
      <c r="B24" s="11" t="s">
        <v>73</v>
      </c>
      <c r="C24" s="12">
        <v>4800</v>
      </c>
      <c r="D24" s="12">
        <f>C24+D22</f>
        <v>209700.18</v>
      </c>
    </row>
    <row r="25" spans="1:4" x14ac:dyDescent="0.25">
      <c r="A25" s="13"/>
      <c r="B25" s="3"/>
      <c r="C25" s="13"/>
      <c r="D25" s="12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3"/>
      <c r="C27" s="13"/>
      <c r="D27" s="12"/>
    </row>
    <row r="28" spans="1:4" x14ac:dyDescent="0.25">
      <c r="A28" s="13"/>
      <c r="B28" s="11"/>
      <c r="C28" s="12"/>
      <c r="D28" s="12"/>
    </row>
    <row r="29" spans="1:4" x14ac:dyDescent="0.25">
      <c r="A29" s="13"/>
      <c r="B29" s="3"/>
      <c r="C29" s="12"/>
      <c r="D29" s="12"/>
    </row>
    <row r="30" spans="1:4" x14ac:dyDescent="0.25">
      <c r="A30" s="13"/>
      <c r="B30" s="11"/>
      <c r="C30" s="12"/>
      <c r="D30" s="12"/>
    </row>
    <row r="31" spans="1:4" x14ac:dyDescent="0.25">
      <c r="A31" s="13"/>
      <c r="B31" s="3"/>
      <c r="C31" s="13"/>
      <c r="D31" s="12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11"/>
      <c r="C33" s="13"/>
      <c r="D33" s="12"/>
    </row>
    <row r="34" spans="1:4" x14ac:dyDescent="0.25">
      <c r="A34" s="13"/>
      <c r="B34" s="3"/>
      <c r="C34" s="12"/>
      <c r="D34" s="12"/>
    </row>
    <row r="35" spans="1:4" x14ac:dyDescent="0.25">
      <c r="A35" s="13"/>
      <c r="B35" s="12"/>
      <c r="C35" s="12"/>
      <c r="D35" s="12"/>
    </row>
    <row r="36" spans="1:4" x14ac:dyDescent="0.25">
      <c r="A36" s="13"/>
      <c r="B36" s="13"/>
      <c r="C36" s="13"/>
      <c r="D36" s="13"/>
    </row>
    <row r="37" spans="1:4" x14ac:dyDescent="0.25">
      <c r="A37" s="13"/>
      <c r="B37" s="13"/>
      <c r="C37" s="13"/>
      <c r="D37" s="12"/>
    </row>
    <row r="38" spans="1:4" x14ac:dyDescent="0.25">
      <c r="A38" s="13"/>
      <c r="B38" s="12"/>
      <c r="C38" s="12"/>
      <c r="D3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2025-01-31T04:10:56Z</cp:lastPrinted>
  <dcterms:created xsi:type="dcterms:W3CDTF">2011-07-25T05:21:17Z</dcterms:created>
  <dcterms:modified xsi:type="dcterms:W3CDTF">2026-01-22T07:27:19Z</dcterms:modified>
</cp:coreProperties>
</file>