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ГОРОД\Сосновая\"/>
    </mc:Choice>
  </mc:AlternateContent>
  <xr:revisionPtr revIDLastSave="0" documentId="13_ncr:1_{86A7D7FA-6A2F-4385-9A0E-2DF40240DB28}" xr6:coauthVersionLast="47" xr6:coauthVersionMax="47" xr10:uidLastSave="{00000000-0000-0000-0000-000000000000}"/>
  <bookViews>
    <workbookView xWindow="-120" yWindow="-120" windowWidth="29040" windowHeight="15840" tabRatio="745" activeTab="1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6" i="2" l="1"/>
  <c r="C66" i="2"/>
  <c r="D63" i="1"/>
  <c r="C63" i="1"/>
  <c r="D21" i="3"/>
  <c r="C21" i="3"/>
  <c r="D10" i="7"/>
  <c r="C10" i="7"/>
  <c r="D26" i="4"/>
  <c r="C26" i="4"/>
  <c r="D62" i="2"/>
  <c r="C62" i="2"/>
  <c r="D59" i="1"/>
  <c r="C59" i="1"/>
  <c r="D22" i="4"/>
  <c r="C22" i="4"/>
  <c r="D56" i="2"/>
  <c r="C56" i="2"/>
  <c r="D54" i="1"/>
  <c r="C54" i="1"/>
  <c r="D18" i="4"/>
  <c r="C18" i="4"/>
  <c r="D50" i="2"/>
  <c r="C50" i="2"/>
  <c r="D49" i="1"/>
  <c r="C49" i="1"/>
  <c r="C47" i="1"/>
  <c r="D6" i="7"/>
  <c r="C6" i="7"/>
  <c r="D17" i="3"/>
  <c r="D20" i="9"/>
  <c r="C20" i="9"/>
  <c r="D44" i="2"/>
  <c r="C44" i="2"/>
  <c r="D43" i="1"/>
  <c r="C43" i="1"/>
  <c r="D15" i="3"/>
  <c r="C15" i="3"/>
  <c r="C39" i="2"/>
  <c r="D39" i="2" s="1"/>
  <c r="C37" i="1"/>
  <c r="D37" i="1" s="1"/>
  <c r="D14" i="4"/>
  <c r="C14" i="4"/>
  <c r="D15" i="9"/>
  <c r="C15" i="9"/>
  <c r="C13" i="9"/>
  <c r="D35" i="2"/>
  <c r="C35" i="2"/>
  <c r="D33" i="1"/>
  <c r="C33" i="1"/>
  <c r="D10" i="4"/>
  <c r="D11" i="9"/>
  <c r="C11" i="9"/>
  <c r="C31" i="2"/>
  <c r="D29" i="1"/>
  <c r="C29" i="1"/>
  <c r="D8" i="4"/>
  <c r="C8" i="4"/>
  <c r="C26" i="2"/>
  <c r="D24" i="1"/>
  <c r="C24" i="1"/>
  <c r="D6" i="3"/>
  <c r="D8" i="3" s="1"/>
  <c r="D10" i="3" s="1"/>
  <c r="D10" i="6"/>
  <c r="C21" i="2"/>
  <c r="D19" i="1"/>
  <c r="C19" i="1"/>
  <c r="D8" i="6"/>
  <c r="C17" i="2"/>
  <c r="D17" i="2" s="1"/>
  <c r="D21" i="2" s="1"/>
  <c r="D26" i="2" s="1"/>
  <c r="C16" i="2"/>
  <c r="D13" i="1"/>
  <c r="C13" i="1"/>
  <c r="D6" i="6"/>
  <c r="C12" i="2"/>
  <c r="D12" i="2" s="1"/>
  <c r="D31" i="2" l="1"/>
  <c r="D4" i="5"/>
  <c r="C8" i="1" l="1"/>
  <c r="D8" i="1" s="1"/>
  <c r="N20" i="5" l="1"/>
  <c r="N16" i="5"/>
  <c r="N13" i="5"/>
  <c r="N7" i="5"/>
  <c r="N5" i="5"/>
  <c r="N22" i="5"/>
  <c r="N19" i="5" l="1"/>
  <c r="M4" i="5"/>
  <c r="L4" i="5"/>
  <c r="K4" i="5"/>
  <c r="J4" i="5"/>
  <c r="I4" i="5"/>
  <c r="H4" i="5"/>
  <c r="G4" i="5"/>
  <c r="F4" i="5"/>
  <c r="E4" i="5"/>
  <c r="C4" i="5"/>
  <c r="B4" i="5"/>
  <c r="I8" i="5"/>
  <c r="N21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12" i="5"/>
  <c r="N11" i="5"/>
  <c r="M8" i="5"/>
  <c r="L8" i="5"/>
  <c r="K8" i="5"/>
  <c r="J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E24" i="5" l="1"/>
  <c r="I24" i="5"/>
  <c r="H24" i="5"/>
  <c r="F24" i="5"/>
  <c r="G24" i="5"/>
  <c r="B24" i="5"/>
  <c r="J24" i="5"/>
  <c r="M24" i="5"/>
  <c r="K24" i="5"/>
  <c r="L24" i="5"/>
  <c r="D24" i="5"/>
  <c r="C24" i="5"/>
  <c r="N6" i="5"/>
  <c r="N23" i="5"/>
  <c r="N4" i="5" l="1"/>
  <c r="N10" i="5"/>
  <c r="N9" i="5"/>
  <c r="N15" i="5" l="1"/>
  <c r="N14" i="5"/>
  <c r="N8" i="5" l="1"/>
  <c r="N24" i="5" s="1"/>
</calcChain>
</file>

<file path=xl/sharedStrings.xml><?xml version="1.0" encoding="utf-8"?>
<sst xmlns="http://schemas.openxmlformats.org/spreadsheetml/2006/main" count="270" uniqueCount="127">
  <si>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</si>
  <si>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</si>
  <si>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</si>
  <si>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</si>
  <si>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</si>
  <si>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</si>
  <si>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</si>
  <si>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</si>
  <si>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</si>
  <si>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</si>
  <si>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</si>
  <si>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</si>
  <si>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</si>
  <si>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</si>
  <si>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</si>
  <si>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</si>
  <si>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</si>
  <si>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</si>
  <si>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</si>
  <si>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</si>
  <si>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</si>
  <si>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</si>
  <si>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</si>
  <si>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</si>
  <si>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</si>
  <si>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</si>
  <si>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</si>
  <si>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</si>
  <si>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</si>
  <si>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</si>
  <si>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</si>
  <si>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</si>
  <si>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</si>
  <si>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</si>
  <si>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</si>
  <si>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</si>
  <si>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</si>
  <si>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</si>
  <si>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</si>
  <si>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</si>
  <si>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>Дополнительные работы</t>
  </si>
  <si>
    <t>4.Дополнительные работы</t>
  </si>
  <si>
    <t>Сосновая,50</t>
  </si>
  <si>
    <t>5. ОДН 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</si>
  <si>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</si>
  <si>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</si>
  <si>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</si>
  <si>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</si>
  <si>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</si>
  <si>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системы видеонаблюдения</t>
  </si>
  <si>
    <t>Техническое обслуживание домофона</t>
  </si>
  <si>
    <t>Геен.директор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</si>
  <si>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</si>
  <si>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</si>
  <si>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2025г</t>
  </si>
  <si>
    <t>Лицевой счёт  2025г</t>
  </si>
  <si>
    <t>Очистка крыши от снега</t>
  </si>
  <si>
    <t>Чистка подъездных козырьков</t>
  </si>
  <si>
    <t>Чистка снега после трактора</t>
  </si>
  <si>
    <t>Чистка вентиляции подъезд №4</t>
  </si>
  <si>
    <t>Замена светильника подъезд №4</t>
  </si>
  <si>
    <t>Лицевой счёт 2025г</t>
  </si>
  <si>
    <t>Аварийная установка заглушки на стояк отопления квартира №21</t>
  </si>
  <si>
    <t>Итого за февраль</t>
  </si>
  <si>
    <t>Очистка подъездных козырьков</t>
  </si>
  <si>
    <t>Замена лампочки на крыльце</t>
  </si>
  <si>
    <t>Обработка подвала раствором гипохлорида</t>
  </si>
  <si>
    <t>Устранение течи стояка отопления квартира №114</t>
  </si>
  <si>
    <t>Итого за март</t>
  </si>
  <si>
    <t>Отключение дюралайта Подъезд № 1,2,3,4</t>
  </si>
  <si>
    <t>Выполнени еработ по демонтажу и монтажу покрытия козырьков балконов</t>
  </si>
  <si>
    <t>Промывка системы отопления и ГВС в подвале</t>
  </si>
  <si>
    <t>Итого за апрель</t>
  </si>
  <si>
    <t>Чистка чердака от голубей подъезд №1,2,3,4</t>
  </si>
  <si>
    <t>Замена кранов в подвале на стояках отопления подъезд №2</t>
  </si>
  <si>
    <t>Ччастичная замена стояка отопления квартира №51</t>
  </si>
  <si>
    <t>Частичный ремонт кровли подъезд №1</t>
  </si>
  <si>
    <t>Устранение течи стояка отопления квартира №51 аварийно</t>
  </si>
  <si>
    <t>Итого за май</t>
  </si>
  <si>
    <t>Открытие и закрытие окон для мытья</t>
  </si>
  <si>
    <t>Покраска бордюр</t>
  </si>
  <si>
    <t>Раскидывание песка на детской площадке</t>
  </si>
  <si>
    <t>Привоз песка 3 тонны</t>
  </si>
  <si>
    <t xml:space="preserve">Передано председателю совета дома краска для нужд дома </t>
  </si>
  <si>
    <t>Привоз земли</t>
  </si>
  <si>
    <t>Замена тройника на стояке канализации подъезд №3</t>
  </si>
  <si>
    <t>Частичный ремонт кровли подъезд №2,3,4</t>
  </si>
  <si>
    <t>Итого за июнь</t>
  </si>
  <si>
    <t>Скос травы на придомовой территории</t>
  </si>
  <si>
    <t>Ремонт шлагбаума сварочные работы</t>
  </si>
  <si>
    <t>Замена сеток на фильтрах, чистка фильтров в подвале подъезд №2,3,4</t>
  </si>
  <si>
    <t>Замена участка трубы на стояке ХВС в подвале</t>
  </si>
  <si>
    <t>Итого за июль</t>
  </si>
  <si>
    <t>Ремонт водосточной трубы подъездного козырька подъезд №2</t>
  </si>
  <si>
    <t>Демонтаж пола в шахте лифта, уборка строительного мусора. Подготовка пола к заливке подъезд №2</t>
  </si>
  <si>
    <t>Заливка бетонной стяжкой в шахте лифта, выравнивание, железнение подъезд №2</t>
  </si>
  <si>
    <t>Обследование стояков отопления поквартирно с 1-9 этаж</t>
  </si>
  <si>
    <t>Плановый запуск ГВС, развоздушка</t>
  </si>
  <si>
    <t>Итого за август</t>
  </si>
  <si>
    <t>Изготовление дубликатов ключей от подвала</t>
  </si>
  <si>
    <t>Прополка травы на детской площадке</t>
  </si>
  <si>
    <t>Выдано председателю совета дома масло для скоса травы</t>
  </si>
  <si>
    <t>закрепление подъездной двери подъезд №2</t>
  </si>
  <si>
    <t>Установка светильника, ремонт освещение, замена светильника подъезд №3</t>
  </si>
  <si>
    <t>Устранение течи на стояке отопления квартира №106,45</t>
  </si>
  <si>
    <t>Запуск отопления развоздушка стояков</t>
  </si>
  <si>
    <t>Итого за сентябрь</t>
  </si>
  <si>
    <t>Очистка подъездных козырьков от мусора  подъезд №1,2,3,4</t>
  </si>
  <si>
    <t>Частичная замена стояка квартира №106</t>
  </si>
  <si>
    <t>Демонтаж общедомового счетчика ХВС. Причина снятия- поломка</t>
  </si>
  <si>
    <t>Развоздушка стояков отопления подъезд №4</t>
  </si>
  <si>
    <t>Итого за октябрь</t>
  </si>
  <si>
    <t>Утепление окон в подвале</t>
  </si>
  <si>
    <t>Наклейки на подъездные двери</t>
  </si>
  <si>
    <t>Частичная замена стояка квартира №66</t>
  </si>
  <si>
    <t>Замена общедомового водосчетчика ХВС в подвале №3</t>
  </si>
  <si>
    <t>Устранение течи на стояке отопления, установка заглушек (аварийно) квартира №46</t>
  </si>
  <si>
    <t>Итого за ноябрь</t>
  </si>
  <si>
    <t xml:space="preserve">Очистка козырьков от снега </t>
  </si>
  <si>
    <t>Удаление снежных шапок и наледи с крыши</t>
  </si>
  <si>
    <t>Замена крана на стояке подъездного отопления</t>
  </si>
  <si>
    <t>Демонтаж батареи, установка заглушек. Замена кранов на конвекторе (аварийно) квартира №55</t>
  </si>
  <si>
    <t>Замена прожекторов подъезд №3</t>
  </si>
  <si>
    <t>Замена прожекторов над козырьком подъезд №2,4</t>
  </si>
  <si>
    <t>Частичный ремонт кровли подъездного тамбура подъез №3,4</t>
  </si>
  <si>
    <t>Ремонт доводчика входной пласиковой двери подъезд №2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</si>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</sst>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2" fontId="6" fillId="0" borderId="1" xfId="0" applyNumberFormat="1" applyFont="1" applyBorder="1"/>
    <xf numFmtId="0" fontId="8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1" fillId="0" borderId="1" xfId="0" applyFont="1" applyBorder="1"/>
    <xf numFmtId="0" fontId="10" fillId="0" borderId="1" xfId="0" applyFont="1" applyBorder="1"/>
    <xf numFmtId="0" fontId="11" fillId="0" borderId="2" xfId="0" applyFont="1" applyBorder="1" applyAlignment="1">
      <alignment wrapText="1"/>
    </xf>
    <xf numFmtId="2" fontId="10" fillId="0" borderId="1" xfId="0" applyNumberFormat="1" applyFont="1" applyBorder="1"/>
    <xf numFmtId="0" fontId="11" fillId="0" borderId="1" xfId="0" applyFont="1" applyBorder="1" applyAlignment="1">
      <alignment horizontal="left" wrapText="1"/>
    </xf>
    <xf numFmtId="0" fontId="11" fillId="0" borderId="0" xfId="0" applyFont="1"/>
    <xf numFmtId="2" fontId="10" fillId="0" borderId="7" xfId="0" applyNumberFormat="1" applyFont="1" applyBorder="1"/>
    <xf numFmtId="0" fontId="0" fillId="0" borderId="1" xfId="0" applyBorder="1" applyAlignment="1">
      <alignment horizontal="right"/>
    </xf>
    <xf numFmtId="0" fontId="13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3"/>
  <sheetViews>
    <sheetView topLeftCell="A49" workbookViewId="0">
      <selection activeCell="D63" sqref="D63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64" t="s">
        <v>55</v>
      </c>
      <c r="C1" s="64"/>
      <c r="D1" s="64"/>
      <c r="E1" s="6"/>
      <c r="F1" s="6"/>
      <c r="G1" s="6"/>
      <c r="H1" s="6"/>
    </row>
    <row r="2" spans="1:8" ht="15.95" customHeight="1" x14ac:dyDescent="0.25">
      <c r="A2" s="1"/>
      <c r="B2" s="2" t="s">
        <v>42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64" t="s">
        <v>4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49"/>
      <c r="B5" s="50" t="s">
        <v>2</v>
      </c>
      <c r="C5" s="49"/>
      <c r="D5" s="49"/>
      <c r="E5" s="1"/>
      <c r="F5" s="1"/>
      <c r="G5" s="1"/>
      <c r="H5" s="1"/>
    </row>
    <row r="6" spans="1:8" ht="30" x14ac:dyDescent="0.25">
      <c r="A6" s="51">
        <v>1</v>
      </c>
      <c r="B6" s="51" t="s">
        <v>47</v>
      </c>
      <c r="C6" s="51">
        <v>1223.92</v>
      </c>
      <c r="D6" s="50"/>
      <c r="E6" s="1"/>
      <c r="F6" s="1"/>
    </row>
    <row r="7" spans="1:8" ht="60" x14ac:dyDescent="0.25">
      <c r="A7" s="49">
        <v>2</v>
      </c>
      <c r="B7" s="51" t="s">
        <v>52</v>
      </c>
      <c r="C7" s="49">
        <v>935</v>
      </c>
      <c r="D7" s="49"/>
      <c r="E7" s="1"/>
      <c r="F7" s="1"/>
    </row>
    <row r="8" spans="1:8" x14ac:dyDescent="0.25">
      <c r="A8" s="51"/>
      <c r="B8" s="50" t="s">
        <v>53</v>
      </c>
      <c r="C8" s="50">
        <f>SUM(C6:C7)</f>
        <v>2158.92</v>
      </c>
      <c r="D8" s="50">
        <f>C8</f>
        <v>2158.92</v>
      </c>
      <c r="E8" s="1"/>
      <c r="F8" s="1"/>
    </row>
    <row r="9" spans="1:8" x14ac:dyDescent="0.25">
      <c r="A9" s="49"/>
      <c r="B9" s="50" t="s">
        <v>5</v>
      </c>
      <c r="C9" s="49"/>
      <c r="D9" s="49"/>
      <c r="E9" s="1"/>
      <c r="F9" s="1"/>
    </row>
    <row r="10" spans="1:8" s="5" customFormat="1" ht="30" x14ac:dyDescent="0.25">
      <c r="A10" s="51">
        <v>1</v>
      </c>
      <c r="B10" s="51" t="s">
        <v>47</v>
      </c>
      <c r="C10" s="51">
        <v>1223.92</v>
      </c>
      <c r="D10" s="50"/>
      <c r="E10" s="4"/>
      <c r="F10" s="4"/>
    </row>
    <row r="11" spans="1:8" s="5" customFormat="1" ht="60" x14ac:dyDescent="0.25">
      <c r="A11" s="49">
        <v>2</v>
      </c>
      <c r="B11" s="51" t="s">
        <v>52</v>
      </c>
      <c r="C11" s="51">
        <v>935</v>
      </c>
      <c r="D11" s="49"/>
      <c r="E11" s="4"/>
      <c r="F11" s="4"/>
    </row>
    <row r="12" spans="1:8" s="5" customFormat="1" ht="30" x14ac:dyDescent="0.25">
      <c r="A12" s="51">
        <v>3</v>
      </c>
      <c r="B12" s="51" t="s">
        <v>62</v>
      </c>
      <c r="C12" s="51">
        <v>1889.16</v>
      </c>
      <c r="D12" s="50"/>
      <c r="E12" s="4"/>
      <c r="F12" s="4"/>
    </row>
    <row r="13" spans="1:8" s="5" customFormat="1" x14ac:dyDescent="0.25">
      <c r="A13" s="49"/>
      <c r="B13" s="50" t="s">
        <v>63</v>
      </c>
      <c r="C13" s="50">
        <f>SUM(C10:C12)</f>
        <v>4048.08</v>
      </c>
      <c r="D13" s="50">
        <f>C13+D8</f>
        <v>6207</v>
      </c>
      <c r="E13" s="4"/>
      <c r="F13" s="4"/>
    </row>
    <row r="14" spans="1:8" s="5" customFormat="1" x14ac:dyDescent="0.25">
      <c r="A14" s="49"/>
      <c r="B14" s="50" t="s">
        <v>3</v>
      </c>
      <c r="C14" s="49"/>
      <c r="D14" s="49"/>
      <c r="E14" s="4"/>
      <c r="F14" s="4"/>
    </row>
    <row r="15" spans="1:8" s="5" customFormat="1" ht="30" x14ac:dyDescent="0.25">
      <c r="A15" s="51">
        <v>1</v>
      </c>
      <c r="B15" s="51" t="s">
        <v>47</v>
      </c>
      <c r="C15" s="51">
        <v>1223.92</v>
      </c>
      <c r="D15" s="50"/>
      <c r="E15" s="4"/>
      <c r="F15" s="4"/>
    </row>
    <row r="16" spans="1:8" s="5" customFormat="1" ht="60" x14ac:dyDescent="0.25">
      <c r="A16" s="49">
        <v>2</v>
      </c>
      <c r="B16" s="51" t="s">
        <v>52</v>
      </c>
      <c r="C16" s="51">
        <v>935</v>
      </c>
      <c r="D16" s="49"/>
      <c r="E16" s="4"/>
      <c r="F16" s="4"/>
    </row>
    <row r="17" spans="1:6" s="5" customFormat="1" x14ac:dyDescent="0.25">
      <c r="A17" s="51">
        <v>3</v>
      </c>
      <c r="B17" s="51" t="s">
        <v>66</v>
      </c>
      <c r="C17" s="51">
        <v>2083.5</v>
      </c>
      <c r="D17" s="50"/>
      <c r="E17" s="4"/>
      <c r="F17" s="4"/>
    </row>
    <row r="18" spans="1:6" ht="30" x14ac:dyDescent="0.25">
      <c r="A18" s="51">
        <v>4</v>
      </c>
      <c r="B18" s="51" t="s">
        <v>67</v>
      </c>
      <c r="C18" s="51">
        <v>1039</v>
      </c>
      <c r="D18" s="50"/>
      <c r="E18" s="1"/>
      <c r="F18" s="1"/>
    </row>
    <row r="19" spans="1:6" x14ac:dyDescent="0.25">
      <c r="A19" s="49"/>
      <c r="B19" s="50" t="s">
        <v>68</v>
      </c>
      <c r="C19" s="50">
        <f>SUM(C15:C18)</f>
        <v>5281.42</v>
      </c>
      <c r="D19" s="50">
        <f>C19+D13</f>
        <v>11488.42</v>
      </c>
      <c r="E19" s="1"/>
      <c r="F19" s="1"/>
    </row>
    <row r="20" spans="1:6" x14ac:dyDescent="0.25">
      <c r="A20" s="49"/>
      <c r="B20" s="50" t="s">
        <v>7</v>
      </c>
      <c r="C20" s="49"/>
      <c r="D20" s="49"/>
      <c r="E20" s="1"/>
      <c r="F20" s="1"/>
    </row>
    <row r="21" spans="1:6" ht="30" x14ac:dyDescent="0.25">
      <c r="A21" s="51">
        <v>1</v>
      </c>
      <c r="B21" s="51" t="s">
        <v>47</v>
      </c>
      <c r="C21" s="51">
        <v>1223.92</v>
      </c>
      <c r="D21" s="50"/>
      <c r="E21" s="1"/>
      <c r="F21" s="1"/>
    </row>
    <row r="22" spans="1:6" ht="60" x14ac:dyDescent="0.25">
      <c r="A22" s="49">
        <v>2</v>
      </c>
      <c r="B22" s="51" t="s">
        <v>52</v>
      </c>
      <c r="C22" s="51">
        <v>935</v>
      </c>
      <c r="D22" s="49"/>
      <c r="E22" s="1"/>
      <c r="F22" s="1"/>
    </row>
    <row r="23" spans="1:6" s="5" customFormat="1" x14ac:dyDescent="0.25">
      <c r="A23" s="51">
        <v>3</v>
      </c>
      <c r="B23" s="51" t="s">
        <v>71</v>
      </c>
      <c r="C23" s="51">
        <v>2513</v>
      </c>
      <c r="D23" s="50"/>
      <c r="E23" s="4"/>
      <c r="F23" s="4"/>
    </row>
    <row r="24" spans="1:6" s="5" customFormat="1" x14ac:dyDescent="0.25">
      <c r="A24" s="49"/>
      <c r="B24" s="50" t="s">
        <v>72</v>
      </c>
      <c r="C24" s="50">
        <f>SUM(C21:C23)</f>
        <v>4671.92</v>
      </c>
      <c r="D24" s="50">
        <f>C24+D19</f>
        <v>16160.34</v>
      </c>
      <c r="E24" s="4"/>
      <c r="F24" s="4"/>
    </row>
    <row r="25" spans="1:6" x14ac:dyDescent="0.25">
      <c r="A25" s="49"/>
      <c r="B25" s="50" t="s">
        <v>8</v>
      </c>
      <c r="C25" s="49"/>
      <c r="D25" s="49"/>
      <c r="E25" s="1"/>
      <c r="F25" s="1"/>
    </row>
    <row r="26" spans="1:6" ht="30" x14ac:dyDescent="0.25">
      <c r="A26" s="51">
        <v>1</v>
      </c>
      <c r="B26" s="51" t="s">
        <v>47</v>
      </c>
      <c r="C26" s="51">
        <v>1223.92</v>
      </c>
      <c r="D26" s="50"/>
      <c r="E26" s="1"/>
      <c r="F26" s="1"/>
    </row>
    <row r="27" spans="1:6" ht="60" x14ac:dyDescent="0.25">
      <c r="A27" s="49">
        <v>2</v>
      </c>
      <c r="B27" s="51" t="s">
        <v>52</v>
      </c>
      <c r="C27" s="51">
        <v>935</v>
      </c>
      <c r="D27" s="49"/>
      <c r="E27" s="1"/>
      <c r="F27" s="1"/>
    </row>
    <row r="28" spans="1:6" ht="30" x14ac:dyDescent="0.25">
      <c r="A28" s="51">
        <v>3</v>
      </c>
      <c r="B28" s="51" t="s">
        <v>77</v>
      </c>
      <c r="C28" s="51">
        <v>1042.44</v>
      </c>
      <c r="D28" s="50"/>
      <c r="E28" s="1"/>
      <c r="F28" s="1"/>
    </row>
    <row r="29" spans="1:6" x14ac:dyDescent="0.25">
      <c r="A29" s="49"/>
      <c r="B29" s="50" t="s">
        <v>78</v>
      </c>
      <c r="C29" s="50">
        <f>SUM(C26:C28)</f>
        <v>3201.36</v>
      </c>
      <c r="D29" s="50">
        <f>C29+D24</f>
        <v>19361.7</v>
      </c>
      <c r="E29" s="1"/>
      <c r="F29" s="1"/>
    </row>
    <row r="30" spans="1:6" x14ac:dyDescent="0.25">
      <c r="A30" s="49"/>
      <c r="B30" s="50" t="s">
        <v>9</v>
      </c>
      <c r="C30" s="49"/>
      <c r="D30" s="49"/>
      <c r="E30" s="1"/>
      <c r="F30" s="1"/>
    </row>
    <row r="31" spans="1:6" ht="30" x14ac:dyDescent="0.25">
      <c r="A31" s="51">
        <v>1</v>
      </c>
      <c r="B31" s="51" t="s">
        <v>47</v>
      </c>
      <c r="C31" s="51">
        <v>1223.92</v>
      </c>
      <c r="D31" s="50"/>
      <c r="E31" s="1"/>
      <c r="F31" s="1"/>
    </row>
    <row r="32" spans="1:6" ht="60" x14ac:dyDescent="0.25">
      <c r="A32" s="49">
        <v>2</v>
      </c>
      <c r="B32" s="51" t="s">
        <v>52</v>
      </c>
      <c r="C32" s="51">
        <v>935</v>
      </c>
      <c r="D32" s="49"/>
      <c r="E32" s="1"/>
      <c r="F32" s="1"/>
    </row>
    <row r="33" spans="1:6" x14ac:dyDescent="0.25">
      <c r="A33" s="51"/>
      <c r="B33" s="50" t="s">
        <v>87</v>
      </c>
      <c r="C33" s="50">
        <f>SUM(C31:C32)</f>
        <v>2158.92</v>
      </c>
      <c r="D33" s="52">
        <f>C33+D29</f>
        <v>21520.620000000003</v>
      </c>
      <c r="E33" s="1"/>
      <c r="F33" s="1"/>
    </row>
    <row r="34" spans="1:6" x14ac:dyDescent="0.25">
      <c r="A34" s="49"/>
      <c r="B34" s="50" t="s">
        <v>10</v>
      </c>
      <c r="C34" s="49"/>
      <c r="D34" s="49"/>
      <c r="E34" s="1"/>
      <c r="F34" s="1"/>
    </row>
    <row r="35" spans="1:6" ht="30" x14ac:dyDescent="0.25">
      <c r="A35" s="51">
        <v>1</v>
      </c>
      <c r="B35" s="51" t="s">
        <v>47</v>
      </c>
      <c r="C35" s="51">
        <v>1223.92</v>
      </c>
      <c r="D35" s="50"/>
      <c r="E35" s="1"/>
      <c r="F35" s="1"/>
    </row>
    <row r="36" spans="1:6" ht="60" x14ac:dyDescent="0.25">
      <c r="A36" s="49">
        <v>2</v>
      </c>
      <c r="B36" s="51" t="s">
        <v>52</v>
      </c>
      <c r="C36" s="51">
        <v>935</v>
      </c>
      <c r="D36" s="49"/>
      <c r="E36" s="1"/>
      <c r="F36" s="1"/>
    </row>
    <row r="37" spans="1:6" x14ac:dyDescent="0.25">
      <c r="A37" s="51"/>
      <c r="B37" s="50" t="s">
        <v>92</v>
      </c>
      <c r="C37" s="50">
        <f>SUM(C35:C36)</f>
        <v>2158.92</v>
      </c>
      <c r="D37" s="52">
        <f>C37+D33</f>
        <v>23679.54</v>
      </c>
      <c r="E37" s="1"/>
      <c r="F37" s="1"/>
    </row>
    <row r="38" spans="1:6" x14ac:dyDescent="0.25">
      <c r="A38" s="49"/>
      <c r="B38" s="50" t="s">
        <v>11</v>
      </c>
      <c r="C38" s="49"/>
      <c r="D38" s="49"/>
      <c r="E38" s="1"/>
      <c r="F38" s="1"/>
    </row>
    <row r="39" spans="1:6" ht="30" x14ac:dyDescent="0.25">
      <c r="A39" s="51">
        <v>1</v>
      </c>
      <c r="B39" s="51" t="s">
        <v>47</v>
      </c>
      <c r="C39" s="51">
        <v>1223.92</v>
      </c>
      <c r="D39" s="50"/>
      <c r="E39" s="1"/>
      <c r="F39" s="1"/>
    </row>
    <row r="40" spans="1:6" ht="60" x14ac:dyDescent="0.25">
      <c r="A40" s="49">
        <v>2</v>
      </c>
      <c r="B40" s="51" t="s">
        <v>52</v>
      </c>
      <c r="C40" s="51">
        <v>935</v>
      </c>
      <c r="D40" s="49"/>
      <c r="E40" s="1"/>
      <c r="F40" s="1"/>
    </row>
    <row r="41" spans="1:6" ht="30" x14ac:dyDescent="0.25">
      <c r="A41" s="49">
        <v>3</v>
      </c>
      <c r="B41" s="51" t="s">
        <v>96</v>
      </c>
      <c r="C41" s="51">
        <v>2490</v>
      </c>
      <c r="D41" s="49"/>
      <c r="E41" s="1"/>
      <c r="F41" s="1"/>
    </row>
    <row r="42" spans="1:6" x14ac:dyDescent="0.25">
      <c r="A42" s="49">
        <v>4</v>
      </c>
      <c r="B42" s="51" t="s">
        <v>97</v>
      </c>
      <c r="C42" s="51">
        <v>2490</v>
      </c>
      <c r="D42" s="49"/>
      <c r="E42" s="1"/>
      <c r="F42" s="1"/>
    </row>
    <row r="43" spans="1:6" x14ac:dyDescent="0.25">
      <c r="A43" s="51"/>
      <c r="B43" s="50" t="s">
        <v>98</v>
      </c>
      <c r="C43" s="50">
        <f>SUM(C39:C42)</f>
        <v>7138.92</v>
      </c>
      <c r="D43" s="52">
        <f>C43+D37</f>
        <v>30818.46</v>
      </c>
      <c r="E43" s="1"/>
      <c r="F43" s="1"/>
    </row>
    <row r="44" spans="1:6" x14ac:dyDescent="0.25">
      <c r="A44" s="49"/>
      <c r="B44" s="50" t="s">
        <v>12</v>
      </c>
      <c r="C44" s="49"/>
      <c r="D44" s="49"/>
      <c r="E44" s="1"/>
      <c r="F44" s="1"/>
    </row>
    <row r="45" spans="1:6" ht="30" x14ac:dyDescent="0.25">
      <c r="A45" s="51">
        <v>1</v>
      </c>
      <c r="B45" s="51" t="s">
        <v>47</v>
      </c>
      <c r="C45" s="51">
        <v>1223.92</v>
      </c>
      <c r="D45" s="50"/>
      <c r="E45" s="1"/>
      <c r="F45" s="1"/>
    </row>
    <row r="46" spans="1:6" ht="60" x14ac:dyDescent="0.25">
      <c r="A46" s="49">
        <v>2</v>
      </c>
      <c r="B46" s="51" t="s">
        <v>52</v>
      </c>
      <c r="C46" s="51">
        <v>935</v>
      </c>
      <c r="D46" s="49"/>
      <c r="E46" s="1"/>
      <c r="F46" s="1"/>
    </row>
    <row r="47" spans="1:6" ht="30" x14ac:dyDescent="0.25">
      <c r="A47" s="49">
        <v>3</v>
      </c>
      <c r="B47" s="51" t="s">
        <v>104</v>
      </c>
      <c r="C47" s="51">
        <f>950+1994</f>
        <v>2944</v>
      </c>
      <c r="D47" s="49"/>
      <c r="E47" s="1"/>
      <c r="F47" s="1"/>
    </row>
    <row r="48" spans="1:6" x14ac:dyDescent="0.25">
      <c r="A48" s="51">
        <v>4</v>
      </c>
      <c r="B48" s="51" t="s">
        <v>105</v>
      </c>
      <c r="C48" s="51">
        <v>2490</v>
      </c>
      <c r="D48" s="50"/>
      <c r="E48" s="1"/>
      <c r="F48" s="1"/>
    </row>
    <row r="49" spans="1:6" x14ac:dyDescent="0.25">
      <c r="A49" s="49"/>
      <c r="B49" s="50" t="s">
        <v>106</v>
      </c>
      <c r="C49" s="50">
        <f>SUM(C45:C48)</f>
        <v>7592.92</v>
      </c>
      <c r="D49" s="52">
        <f>C49+D43</f>
        <v>38411.379999999997</v>
      </c>
      <c r="E49" s="1"/>
      <c r="F49" s="1"/>
    </row>
    <row r="50" spans="1:6" x14ac:dyDescent="0.25">
      <c r="A50" s="49"/>
      <c r="B50" s="50" t="s">
        <v>13</v>
      </c>
      <c r="C50" s="49"/>
      <c r="D50" s="49"/>
      <c r="E50" s="1"/>
      <c r="F50" s="1"/>
    </row>
    <row r="51" spans="1:6" ht="30" x14ac:dyDescent="0.25">
      <c r="A51" s="51">
        <v>1</v>
      </c>
      <c r="B51" s="51" t="s">
        <v>47</v>
      </c>
      <c r="C51" s="51">
        <v>1223.92</v>
      </c>
      <c r="D51" s="50"/>
      <c r="E51" s="1"/>
      <c r="F51" s="1"/>
    </row>
    <row r="52" spans="1:6" ht="60" x14ac:dyDescent="0.25">
      <c r="A52" s="49">
        <v>2</v>
      </c>
      <c r="B52" s="51" t="s">
        <v>52</v>
      </c>
      <c r="C52" s="51">
        <v>935</v>
      </c>
      <c r="D52" s="49"/>
      <c r="E52" s="1"/>
      <c r="F52" s="1"/>
    </row>
    <row r="53" spans="1:6" x14ac:dyDescent="0.25">
      <c r="A53" s="51">
        <v>3</v>
      </c>
      <c r="B53" s="51" t="s">
        <v>110</v>
      </c>
      <c r="C53" s="51">
        <v>1660</v>
      </c>
      <c r="D53" s="50"/>
      <c r="E53" s="1"/>
      <c r="F53" s="1"/>
    </row>
    <row r="54" spans="1:6" x14ac:dyDescent="0.25">
      <c r="A54" s="49"/>
      <c r="B54" s="50" t="s">
        <v>111</v>
      </c>
      <c r="C54" s="50">
        <f>SUM(C51:C53)</f>
        <v>3818.92</v>
      </c>
      <c r="D54" s="52">
        <f>C54+D49</f>
        <v>42230.299999999996</v>
      </c>
      <c r="E54" s="1"/>
      <c r="F54" s="1"/>
    </row>
    <row r="55" spans="1:6" x14ac:dyDescent="0.25">
      <c r="A55" s="49"/>
      <c r="B55" s="50" t="s">
        <v>14</v>
      </c>
      <c r="C55" s="49"/>
      <c r="D55" s="49"/>
      <c r="E55" s="1"/>
      <c r="F55" s="1"/>
    </row>
    <row r="56" spans="1:6" ht="30" x14ac:dyDescent="0.25">
      <c r="A56" s="51">
        <v>1</v>
      </c>
      <c r="B56" s="51" t="s">
        <v>47</v>
      </c>
      <c r="C56" s="51">
        <v>1223.92</v>
      </c>
      <c r="D56" s="50"/>
      <c r="E56" s="1"/>
      <c r="F56" s="1"/>
    </row>
    <row r="57" spans="1:6" ht="60" x14ac:dyDescent="0.25">
      <c r="A57" s="49">
        <v>2</v>
      </c>
      <c r="B57" s="51" t="s">
        <v>52</v>
      </c>
      <c r="C57" s="51">
        <v>935</v>
      </c>
      <c r="D57" s="49"/>
      <c r="E57" s="1"/>
      <c r="F57" s="1"/>
    </row>
    <row r="58" spans="1:6" ht="30" x14ac:dyDescent="0.25">
      <c r="A58" s="49">
        <v>3</v>
      </c>
      <c r="B58" s="51" t="s">
        <v>116</v>
      </c>
      <c r="C58" s="51">
        <v>2746.6</v>
      </c>
      <c r="D58" s="49"/>
      <c r="E58" s="1"/>
      <c r="F58" s="1"/>
    </row>
    <row r="59" spans="1:6" x14ac:dyDescent="0.25">
      <c r="A59" s="51"/>
      <c r="B59" s="50" t="s">
        <v>117</v>
      </c>
      <c r="C59" s="50">
        <f>SUM(C56:C58)</f>
        <v>4905.5200000000004</v>
      </c>
      <c r="D59" s="52">
        <f>C59+D54</f>
        <v>47135.819999999992</v>
      </c>
      <c r="E59" s="1"/>
      <c r="F59" s="1"/>
    </row>
    <row r="60" spans="1:6" x14ac:dyDescent="0.25">
      <c r="A60" s="49"/>
      <c r="B60" s="50" t="s">
        <v>15</v>
      </c>
      <c r="C60" s="49"/>
      <c r="D60" s="49"/>
      <c r="E60" s="1"/>
      <c r="F60" s="1"/>
    </row>
    <row r="61" spans="1:6" ht="30" x14ac:dyDescent="0.25">
      <c r="A61" s="51">
        <v>1</v>
      </c>
      <c r="B61" s="51" t="s">
        <v>47</v>
      </c>
      <c r="C61" s="51">
        <v>1223.92</v>
      </c>
      <c r="D61" s="50"/>
      <c r="E61" s="1"/>
      <c r="F61" s="1"/>
    </row>
    <row r="62" spans="1:6" ht="60" x14ac:dyDescent="0.25">
      <c r="A62" s="49">
        <v>2</v>
      </c>
      <c r="B62" s="51" t="s">
        <v>52</v>
      </c>
      <c r="C62" s="51">
        <v>935</v>
      </c>
      <c r="D62" s="49"/>
      <c r="E62" s="1"/>
      <c r="F62" s="1"/>
    </row>
    <row r="63" spans="1:6" x14ac:dyDescent="0.25">
      <c r="A63" s="51"/>
      <c r="B63" s="50" t="s">
        <v>126</v>
      </c>
      <c r="C63" s="50">
        <f>SUM(C61:C62)</f>
        <v>2158.92</v>
      </c>
      <c r="D63" s="52">
        <f>C63+D59</f>
        <v>49294.739999999991</v>
      </c>
      <c r="E63" s="1"/>
      <c r="F63" s="1"/>
    </row>
    <row r="64" spans="1:6" x14ac:dyDescent="0.25">
      <c r="A64" s="49"/>
      <c r="B64" s="50"/>
      <c r="C64" s="49"/>
      <c r="D64" s="49"/>
      <c r="E64" s="1"/>
      <c r="F64" s="1"/>
    </row>
    <row r="65" spans="1:6" x14ac:dyDescent="0.25">
      <c r="A65" s="51"/>
      <c r="B65" s="51"/>
      <c r="C65" s="51"/>
      <c r="D65" s="50"/>
      <c r="E65" s="1"/>
      <c r="F65" s="1"/>
    </row>
    <row r="66" spans="1:6" x14ac:dyDescent="0.25">
      <c r="A66" s="49"/>
      <c r="B66" s="51"/>
      <c r="C66" s="51"/>
      <c r="D66" s="49"/>
      <c r="E66" s="1"/>
      <c r="F66" s="1"/>
    </row>
    <row r="67" spans="1:6" x14ac:dyDescent="0.25">
      <c r="A67" s="51"/>
      <c r="B67" s="50"/>
      <c r="C67" s="50"/>
      <c r="D67" s="52"/>
      <c r="E67" s="1"/>
      <c r="F67" s="1"/>
    </row>
    <row r="68" spans="1:6" x14ac:dyDescent="0.25">
      <c r="A68" s="49"/>
      <c r="B68" s="50"/>
      <c r="C68" s="49"/>
      <c r="D68" s="49"/>
      <c r="E68" s="1"/>
      <c r="F68" s="1"/>
    </row>
    <row r="69" spans="1:6" x14ac:dyDescent="0.25">
      <c r="A69" s="51"/>
      <c r="B69" s="51"/>
      <c r="C69" s="51"/>
      <c r="D69" s="50"/>
      <c r="E69" s="1"/>
      <c r="F69" s="1"/>
    </row>
    <row r="70" spans="1:6" x14ac:dyDescent="0.25">
      <c r="A70" s="49"/>
      <c r="B70" s="51"/>
      <c r="C70" s="51"/>
      <c r="D70" s="49"/>
      <c r="E70" s="1"/>
      <c r="F70" s="1"/>
    </row>
    <row r="71" spans="1:6" x14ac:dyDescent="0.25">
      <c r="A71" s="49"/>
      <c r="B71" s="51"/>
      <c r="C71" s="51"/>
      <c r="D71" s="49"/>
      <c r="E71" s="1"/>
      <c r="F71" s="1"/>
    </row>
    <row r="72" spans="1:6" x14ac:dyDescent="0.25">
      <c r="A72" s="49"/>
      <c r="B72" s="51"/>
      <c r="C72" s="51"/>
      <c r="D72" s="49"/>
      <c r="E72" s="1"/>
      <c r="F72" s="1"/>
    </row>
    <row r="73" spans="1:6" x14ac:dyDescent="0.25">
      <c r="A73" s="51"/>
      <c r="B73" s="50"/>
      <c r="C73" s="50"/>
      <c r="D73" s="52"/>
      <c r="E73" s="1"/>
      <c r="F73" s="1"/>
    </row>
    <row r="74" spans="1:6" x14ac:dyDescent="0.25">
      <c r="A74" s="49"/>
      <c r="B74" s="50"/>
      <c r="C74" s="49"/>
      <c r="D74" s="49"/>
      <c r="E74" s="1"/>
      <c r="F74" s="1"/>
    </row>
    <row r="75" spans="1:6" x14ac:dyDescent="0.25">
      <c r="A75" s="51"/>
      <c r="B75" s="51"/>
      <c r="C75" s="51"/>
      <c r="D75" s="50"/>
      <c r="E75" s="1"/>
      <c r="F75" s="1"/>
    </row>
    <row r="76" spans="1:6" x14ac:dyDescent="0.25">
      <c r="A76" s="49"/>
      <c r="B76" s="51"/>
      <c r="C76" s="51"/>
      <c r="D76" s="49"/>
      <c r="E76" s="1"/>
      <c r="F76" s="1"/>
    </row>
    <row r="77" spans="1:6" x14ac:dyDescent="0.25">
      <c r="A77" s="11"/>
      <c r="B77" s="11"/>
      <c r="C77" s="11"/>
      <c r="D77" s="3"/>
      <c r="E77" s="1"/>
      <c r="F77" s="1"/>
    </row>
    <row r="78" spans="1:6" x14ac:dyDescent="0.25">
      <c r="A78" s="11"/>
      <c r="B78" s="3"/>
      <c r="C78" s="3"/>
      <c r="D78" s="63"/>
      <c r="E78" s="1"/>
      <c r="F78" s="1"/>
    </row>
    <row r="79" spans="1:6" x14ac:dyDescent="0.25">
      <c r="A79" s="11"/>
      <c r="B79" s="3"/>
      <c r="C79" s="3"/>
      <c r="D79" s="3"/>
      <c r="E79" s="1"/>
      <c r="F79" s="1"/>
    </row>
    <row r="80" spans="1:6" x14ac:dyDescent="0.25">
      <c r="A80" s="11"/>
      <c r="B80" s="3"/>
      <c r="C80" s="3"/>
      <c r="D80" s="3"/>
      <c r="E80" s="1"/>
      <c r="F80" s="1"/>
    </row>
    <row r="81" spans="1:6" x14ac:dyDescent="0.25">
      <c r="A81" s="11"/>
      <c r="B81" s="3"/>
      <c r="C81" s="3"/>
      <c r="D81" s="3"/>
      <c r="E81" s="1"/>
      <c r="F81" s="1"/>
    </row>
    <row r="82" spans="1:6" x14ac:dyDescent="0.25">
      <c r="A82" s="11"/>
      <c r="B82" s="3"/>
      <c r="C82" s="3"/>
      <c r="D82" s="3"/>
      <c r="E82" s="1"/>
      <c r="F82" s="1"/>
    </row>
    <row r="83" spans="1:6" x14ac:dyDescent="0.25">
      <c r="A83" s="11"/>
      <c r="B83" s="39"/>
      <c r="C83" s="11"/>
      <c r="D83" s="11"/>
      <c r="E83" s="1"/>
      <c r="F83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3"/>
  <sheetViews>
    <sheetView tabSelected="1" topLeftCell="A40" workbookViewId="0">
      <selection activeCell="D66" sqref="D66"/>
    </sheetView>
  </sheetViews>
  <sheetFormatPr defaultRowHeight="15" x14ac:dyDescent="0.25"/>
  <cols>
    <col min="1" max="1" width="4.28515625" customWidth="1"/>
    <col min="2" max="2" width="44.28515625" customWidth="1"/>
    <col min="3" max="3" width="1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64" t="s">
        <v>55</v>
      </c>
      <c r="C1" s="64"/>
      <c r="D1" s="64"/>
      <c r="E1" s="6"/>
      <c r="F1" s="6"/>
      <c r="G1" s="6"/>
    </row>
    <row r="2" spans="1:15" ht="15.95" customHeight="1" x14ac:dyDescent="0.25">
      <c r="A2" s="1"/>
      <c r="B2" s="2" t="s">
        <v>42</v>
      </c>
      <c r="C2" s="31"/>
      <c r="D2" s="31"/>
      <c r="E2" s="1"/>
      <c r="F2" s="1"/>
      <c r="G2" s="1"/>
    </row>
    <row r="3" spans="1:15" ht="15.95" customHeight="1" x14ac:dyDescent="0.25">
      <c r="A3" s="1"/>
      <c r="B3" s="64" t="s">
        <v>6</v>
      </c>
      <c r="C3" s="64"/>
      <c r="D3" s="64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</row>
    <row r="5" spans="1:15" x14ac:dyDescent="0.25">
      <c r="A5" s="49"/>
      <c r="B5" s="50" t="s">
        <v>2</v>
      </c>
      <c r="C5" s="49"/>
      <c r="D5" s="49"/>
      <c r="E5" s="1"/>
      <c r="F5" s="1"/>
      <c r="G5" s="1"/>
    </row>
    <row r="6" spans="1:15" ht="30" x14ac:dyDescent="0.25">
      <c r="A6" s="49">
        <v>1</v>
      </c>
      <c r="B6" s="51" t="s">
        <v>49</v>
      </c>
      <c r="C6" s="51">
        <v>4680</v>
      </c>
      <c r="D6" s="53"/>
      <c r="E6" s="1"/>
      <c r="F6" s="1"/>
      <c r="G6" s="1"/>
    </row>
    <row r="7" spans="1:15" s="1" customFormat="1" x14ac:dyDescent="0.25">
      <c r="A7" s="51">
        <v>2</v>
      </c>
      <c r="B7" s="51" t="s">
        <v>50</v>
      </c>
      <c r="C7" s="51">
        <v>6750</v>
      </c>
      <c r="D7" s="51"/>
      <c r="H7"/>
      <c r="I7"/>
      <c r="J7"/>
      <c r="K7"/>
      <c r="L7"/>
      <c r="M7"/>
      <c r="N7"/>
      <c r="O7"/>
    </row>
    <row r="8" spans="1:15" s="1" customFormat="1" x14ac:dyDescent="0.25">
      <c r="A8" s="51">
        <v>3</v>
      </c>
      <c r="B8" s="51" t="s">
        <v>56</v>
      </c>
      <c r="C8" s="51">
        <v>720</v>
      </c>
      <c r="D8" s="51"/>
      <c r="H8"/>
      <c r="I8"/>
      <c r="J8"/>
      <c r="K8"/>
      <c r="L8"/>
      <c r="M8"/>
      <c r="N8"/>
      <c r="O8"/>
    </row>
    <row r="9" spans="1:15" s="4" customFormat="1" ht="15.75" x14ac:dyDescent="0.25">
      <c r="A9" s="49">
        <v>4</v>
      </c>
      <c r="B9" s="51" t="s">
        <v>57</v>
      </c>
      <c r="C9" s="51">
        <v>1080</v>
      </c>
      <c r="D9" s="62"/>
      <c r="H9"/>
      <c r="I9"/>
      <c r="J9"/>
      <c r="K9"/>
      <c r="L9"/>
      <c r="M9"/>
      <c r="N9"/>
      <c r="O9"/>
    </row>
    <row r="10" spans="1:15" s="4" customFormat="1" x14ac:dyDescent="0.25">
      <c r="A10" s="49">
        <v>5</v>
      </c>
      <c r="B10" s="51" t="s">
        <v>58</v>
      </c>
      <c r="C10" s="49">
        <v>1800</v>
      </c>
      <c r="D10" s="49"/>
      <c r="H10"/>
      <c r="I10"/>
      <c r="J10"/>
      <c r="K10"/>
      <c r="L10"/>
      <c r="M10"/>
      <c r="N10"/>
      <c r="O10"/>
    </row>
    <row r="11" spans="1:15" s="1" customFormat="1" ht="15" customHeight="1" x14ac:dyDescent="0.25">
      <c r="A11" s="49">
        <v>6</v>
      </c>
      <c r="B11" s="51" t="s">
        <v>59</v>
      </c>
      <c r="C11" s="51">
        <v>830</v>
      </c>
      <c r="D11" s="53"/>
      <c r="H11"/>
      <c r="I11"/>
      <c r="J11"/>
      <c r="K11"/>
      <c r="L11"/>
      <c r="M11"/>
      <c r="N11"/>
      <c r="O11"/>
    </row>
    <row r="12" spans="1:15" s="1" customFormat="1" ht="15" customHeight="1" x14ac:dyDescent="0.25">
      <c r="A12" s="51"/>
      <c r="B12" s="50" t="s">
        <v>53</v>
      </c>
      <c r="C12" s="50">
        <f>SUM(C6:C11)</f>
        <v>15860</v>
      </c>
      <c r="D12" s="50">
        <f>C12</f>
        <v>15860</v>
      </c>
      <c r="H12"/>
      <c r="I12"/>
      <c r="J12"/>
      <c r="K12"/>
      <c r="L12"/>
      <c r="M12"/>
      <c r="N12"/>
      <c r="O12"/>
    </row>
    <row r="13" spans="1:15" s="1" customFormat="1" ht="15" customHeight="1" x14ac:dyDescent="0.25">
      <c r="A13" s="49"/>
      <c r="B13" s="50" t="s">
        <v>5</v>
      </c>
      <c r="C13" s="49"/>
      <c r="D13" s="49"/>
      <c r="H13"/>
      <c r="I13"/>
      <c r="J13"/>
      <c r="K13"/>
      <c r="L13"/>
      <c r="M13"/>
      <c r="N13"/>
      <c r="O13"/>
    </row>
    <row r="14" spans="1:15" s="1" customFormat="1" ht="15" customHeight="1" x14ac:dyDescent="0.25">
      <c r="A14" s="49">
        <v>1</v>
      </c>
      <c r="B14" s="51" t="s">
        <v>49</v>
      </c>
      <c r="C14" s="51">
        <v>4680</v>
      </c>
      <c r="D14" s="53"/>
      <c r="H14"/>
      <c r="I14"/>
      <c r="J14"/>
      <c r="K14"/>
      <c r="L14"/>
      <c r="M14"/>
      <c r="N14"/>
      <c r="O14"/>
    </row>
    <row r="15" spans="1:15" s="1" customFormat="1" x14ac:dyDescent="0.25">
      <c r="A15" s="51">
        <v>2</v>
      </c>
      <c r="B15" s="51" t="s">
        <v>50</v>
      </c>
      <c r="C15" s="51">
        <v>6750</v>
      </c>
      <c r="D15" s="51"/>
      <c r="H15"/>
      <c r="I15"/>
      <c r="J15"/>
      <c r="K15"/>
      <c r="L15"/>
      <c r="M15"/>
      <c r="N15"/>
      <c r="O15"/>
    </row>
    <row r="16" spans="1:15" s="1" customFormat="1" x14ac:dyDescent="0.25">
      <c r="A16" s="51">
        <v>3</v>
      </c>
      <c r="B16" s="51" t="s">
        <v>64</v>
      </c>
      <c r="C16" s="51">
        <f>830+1080</f>
        <v>1910</v>
      </c>
      <c r="D16" s="51"/>
      <c r="H16"/>
      <c r="I16"/>
      <c r="J16"/>
      <c r="K16"/>
      <c r="L16"/>
      <c r="M16"/>
      <c r="N16"/>
      <c r="O16"/>
    </row>
    <row r="17" spans="1:15" s="1" customFormat="1" x14ac:dyDescent="0.25">
      <c r="A17" s="51"/>
      <c r="B17" s="50" t="s">
        <v>63</v>
      </c>
      <c r="C17" s="50">
        <f>SUM(C14:C16)</f>
        <v>13340</v>
      </c>
      <c r="D17" s="50">
        <f>C17+D12</f>
        <v>29200</v>
      </c>
      <c r="H17"/>
      <c r="I17"/>
      <c r="J17"/>
      <c r="K17"/>
      <c r="L17"/>
      <c r="M17"/>
      <c r="N17"/>
      <c r="O17"/>
    </row>
    <row r="18" spans="1:15" s="1" customFormat="1" x14ac:dyDescent="0.25">
      <c r="A18" s="49"/>
      <c r="B18" s="50" t="s">
        <v>3</v>
      </c>
      <c r="C18" s="49"/>
      <c r="D18" s="49"/>
      <c r="H18"/>
      <c r="I18"/>
      <c r="J18"/>
      <c r="K18"/>
      <c r="L18"/>
      <c r="M18"/>
      <c r="N18"/>
      <c r="O18"/>
    </row>
    <row r="19" spans="1:15" s="4" customFormat="1" ht="30" x14ac:dyDescent="0.25">
      <c r="A19" s="49">
        <v>1</v>
      </c>
      <c r="B19" s="51" t="s">
        <v>49</v>
      </c>
      <c r="C19" s="51">
        <v>4680</v>
      </c>
      <c r="D19" s="53"/>
      <c r="H19"/>
      <c r="I19"/>
      <c r="J19"/>
      <c r="K19"/>
      <c r="L19"/>
      <c r="M19"/>
      <c r="N19"/>
      <c r="O19"/>
    </row>
    <row r="20" spans="1:15" s="4" customFormat="1" x14ac:dyDescent="0.25">
      <c r="A20" s="51">
        <v>2</v>
      </c>
      <c r="B20" s="51" t="s">
        <v>50</v>
      </c>
      <c r="C20" s="51">
        <v>6750</v>
      </c>
      <c r="D20" s="51"/>
      <c r="H20"/>
      <c r="I20"/>
      <c r="J20"/>
      <c r="K20"/>
      <c r="L20"/>
      <c r="M20"/>
      <c r="N20"/>
      <c r="O20"/>
    </row>
    <row r="21" spans="1:15" s="1" customFormat="1" x14ac:dyDescent="0.25">
      <c r="A21" s="51"/>
      <c r="B21" s="50" t="s">
        <v>68</v>
      </c>
      <c r="C21" s="50">
        <f>SUM(C19:C20)</f>
        <v>11430</v>
      </c>
      <c r="D21" s="50">
        <f>C21+D17</f>
        <v>40630</v>
      </c>
      <c r="H21"/>
      <c r="I21"/>
      <c r="J21"/>
      <c r="K21"/>
      <c r="L21"/>
      <c r="M21"/>
      <c r="N21"/>
      <c r="O21"/>
    </row>
    <row r="22" spans="1:15" s="1" customFormat="1" x14ac:dyDescent="0.25">
      <c r="A22" s="49"/>
      <c r="B22" s="50" t="s">
        <v>7</v>
      </c>
      <c r="C22" s="49"/>
      <c r="D22" s="49"/>
      <c r="H22"/>
      <c r="I22"/>
      <c r="J22"/>
      <c r="K22"/>
      <c r="L22"/>
      <c r="M22"/>
      <c r="N22"/>
      <c r="O22"/>
    </row>
    <row r="23" spans="1:15" s="1" customFormat="1" ht="30" x14ac:dyDescent="0.25">
      <c r="A23" s="49">
        <v>1</v>
      </c>
      <c r="B23" s="51" t="s">
        <v>49</v>
      </c>
      <c r="C23" s="51">
        <v>4680</v>
      </c>
      <c r="D23" s="53"/>
      <c r="H23"/>
      <c r="I23"/>
      <c r="J23"/>
      <c r="K23"/>
      <c r="L23"/>
      <c r="M23"/>
      <c r="N23"/>
      <c r="O23"/>
    </row>
    <row r="24" spans="1:15" s="1" customFormat="1" x14ac:dyDescent="0.25">
      <c r="A24" s="51">
        <v>2</v>
      </c>
      <c r="B24" s="51" t="s">
        <v>50</v>
      </c>
      <c r="C24" s="51">
        <v>6750</v>
      </c>
      <c r="D24" s="51"/>
      <c r="H24"/>
      <c r="I24"/>
      <c r="J24"/>
      <c r="K24"/>
      <c r="L24"/>
      <c r="M24"/>
      <c r="N24"/>
      <c r="O24"/>
    </row>
    <row r="25" spans="1:15" s="1" customFormat="1" x14ac:dyDescent="0.25">
      <c r="A25" s="49">
        <v>3</v>
      </c>
      <c r="B25" s="51" t="s">
        <v>73</v>
      </c>
      <c r="C25" s="51">
        <v>1080</v>
      </c>
      <c r="D25" s="53"/>
      <c r="H25"/>
      <c r="I25"/>
      <c r="J25"/>
      <c r="K25"/>
      <c r="L25"/>
      <c r="M25"/>
      <c r="N25"/>
      <c r="O25"/>
    </row>
    <row r="26" spans="1:15" s="1" customFormat="1" x14ac:dyDescent="0.25">
      <c r="A26" s="51"/>
      <c r="B26" s="50" t="s">
        <v>72</v>
      </c>
      <c r="C26" s="50">
        <f>SUM(C23:C25)</f>
        <v>12510</v>
      </c>
      <c r="D26" s="50">
        <f>C26+D21</f>
        <v>53140</v>
      </c>
      <c r="H26"/>
      <c r="I26"/>
      <c r="J26"/>
      <c r="K26"/>
      <c r="L26"/>
      <c r="M26"/>
      <c r="N26"/>
      <c r="O26"/>
    </row>
    <row r="27" spans="1:15" s="1" customFormat="1" x14ac:dyDescent="0.25">
      <c r="A27" s="49"/>
      <c r="B27" s="50" t="s">
        <v>8</v>
      </c>
      <c r="C27" s="49"/>
      <c r="D27" s="49"/>
      <c r="H27"/>
      <c r="I27"/>
      <c r="J27"/>
      <c r="K27"/>
      <c r="L27"/>
      <c r="M27"/>
      <c r="N27"/>
      <c r="O27"/>
    </row>
    <row r="28" spans="1:15" s="1" customFormat="1" ht="30" x14ac:dyDescent="0.25">
      <c r="A28" s="49">
        <v>1</v>
      </c>
      <c r="B28" s="51" t="s">
        <v>49</v>
      </c>
      <c r="C28" s="51">
        <v>4680</v>
      </c>
      <c r="D28" s="53"/>
      <c r="H28"/>
      <c r="I28"/>
      <c r="J28"/>
      <c r="K28"/>
      <c r="L28"/>
      <c r="M28"/>
      <c r="N28"/>
      <c r="O28"/>
    </row>
    <row r="29" spans="1:15" s="1" customFormat="1" x14ac:dyDescent="0.25">
      <c r="A29" s="51">
        <v>2</v>
      </c>
      <c r="B29" s="51" t="s">
        <v>50</v>
      </c>
      <c r="C29" s="51">
        <v>6750</v>
      </c>
      <c r="D29" s="51"/>
      <c r="H29"/>
      <c r="I29"/>
      <c r="J29"/>
      <c r="K29"/>
      <c r="L29"/>
      <c r="M29"/>
      <c r="N29"/>
      <c r="O29"/>
    </row>
    <row r="30" spans="1:15" s="1" customFormat="1" x14ac:dyDescent="0.25">
      <c r="A30" s="51">
        <v>3</v>
      </c>
      <c r="B30" s="51" t="s">
        <v>79</v>
      </c>
      <c r="C30" s="51">
        <v>2880</v>
      </c>
      <c r="D30" s="51"/>
      <c r="H30"/>
      <c r="I30"/>
      <c r="J30"/>
      <c r="K30"/>
      <c r="L30"/>
      <c r="M30"/>
      <c r="N30"/>
      <c r="O30"/>
    </row>
    <row r="31" spans="1:15" s="1" customFormat="1" x14ac:dyDescent="0.25">
      <c r="A31" s="51"/>
      <c r="B31" s="50" t="s">
        <v>78</v>
      </c>
      <c r="C31" s="50">
        <f>SUM(C28:C30)</f>
        <v>14310</v>
      </c>
      <c r="D31" s="50">
        <f>C31+D26</f>
        <v>67450</v>
      </c>
      <c r="H31"/>
      <c r="I31"/>
      <c r="J31"/>
      <c r="K31"/>
      <c r="L31"/>
      <c r="M31"/>
      <c r="N31"/>
      <c r="O31"/>
    </row>
    <row r="32" spans="1:15" s="1" customFormat="1" x14ac:dyDescent="0.25">
      <c r="A32" s="49"/>
      <c r="B32" s="50" t="s">
        <v>9</v>
      </c>
      <c r="C32" s="49"/>
      <c r="D32" s="49"/>
      <c r="H32"/>
      <c r="I32"/>
      <c r="J32"/>
      <c r="K32"/>
      <c r="L32"/>
      <c r="M32"/>
      <c r="N32"/>
      <c r="O32"/>
    </row>
    <row r="33" spans="1:15" s="1" customFormat="1" ht="30" x14ac:dyDescent="0.25">
      <c r="A33" s="49">
        <v>1</v>
      </c>
      <c r="B33" s="51" t="s">
        <v>49</v>
      </c>
      <c r="C33" s="51">
        <v>4680</v>
      </c>
      <c r="D33" s="53"/>
      <c r="H33"/>
      <c r="I33"/>
      <c r="J33"/>
      <c r="K33"/>
      <c r="L33"/>
      <c r="M33"/>
      <c r="N33"/>
      <c r="O33"/>
    </row>
    <row r="34" spans="1:15" s="4" customFormat="1" x14ac:dyDescent="0.25">
      <c r="A34" s="51">
        <v>2</v>
      </c>
      <c r="B34" s="51" t="s">
        <v>50</v>
      </c>
      <c r="C34" s="51">
        <v>6750</v>
      </c>
      <c r="D34" s="51"/>
      <c r="H34"/>
      <c r="I34"/>
      <c r="J34"/>
      <c r="K34"/>
      <c r="L34"/>
      <c r="M34"/>
      <c r="N34"/>
      <c r="O34"/>
    </row>
    <row r="35" spans="1:15" s="1" customFormat="1" x14ac:dyDescent="0.25">
      <c r="A35" s="49"/>
      <c r="B35" s="50" t="s">
        <v>87</v>
      </c>
      <c r="C35" s="50">
        <f>SUM(C33:C34)</f>
        <v>11430</v>
      </c>
      <c r="D35" s="50">
        <f>C35+D31</f>
        <v>78880</v>
      </c>
      <c r="H35"/>
      <c r="I35"/>
      <c r="J35"/>
      <c r="K35"/>
      <c r="L35"/>
      <c r="M35"/>
      <c r="N35"/>
      <c r="O35"/>
    </row>
    <row r="36" spans="1:15" s="1" customFormat="1" x14ac:dyDescent="0.25">
      <c r="A36" s="49"/>
      <c r="B36" s="50" t="s">
        <v>10</v>
      </c>
      <c r="C36" s="49"/>
      <c r="D36" s="49"/>
      <c r="H36"/>
      <c r="I36"/>
      <c r="J36"/>
      <c r="K36"/>
      <c r="L36"/>
      <c r="M36"/>
      <c r="N36"/>
      <c r="O36"/>
    </row>
    <row r="37" spans="1:15" s="1" customFormat="1" ht="30" x14ac:dyDescent="0.25">
      <c r="A37" s="49">
        <v>1</v>
      </c>
      <c r="B37" s="51" t="s">
        <v>49</v>
      </c>
      <c r="C37" s="51">
        <v>4680</v>
      </c>
      <c r="D37" s="53"/>
      <c r="H37"/>
      <c r="I37"/>
      <c r="J37"/>
      <c r="K37"/>
      <c r="L37"/>
      <c r="M37"/>
      <c r="N37"/>
      <c r="O37"/>
    </row>
    <row r="38" spans="1:15" s="1" customFormat="1" x14ac:dyDescent="0.25">
      <c r="A38" s="51">
        <v>2</v>
      </c>
      <c r="B38" s="51" t="s">
        <v>50</v>
      </c>
      <c r="C38" s="51">
        <v>8100</v>
      </c>
      <c r="D38" s="51"/>
      <c r="H38"/>
      <c r="I38"/>
      <c r="J38"/>
      <c r="K38"/>
      <c r="L38"/>
      <c r="M38"/>
      <c r="N38"/>
      <c r="O38"/>
    </row>
    <row r="39" spans="1:15" s="1" customFormat="1" ht="15.75" customHeight="1" x14ac:dyDescent="0.25">
      <c r="A39" s="49"/>
      <c r="B39" s="50" t="s">
        <v>92</v>
      </c>
      <c r="C39" s="50">
        <f>SUM(C37:C38)</f>
        <v>12780</v>
      </c>
      <c r="D39" s="50">
        <f>C39+D35</f>
        <v>91660</v>
      </c>
      <c r="H39"/>
      <c r="I39"/>
      <c r="J39"/>
      <c r="K39"/>
      <c r="L39"/>
      <c r="M39"/>
      <c r="N39"/>
      <c r="O39"/>
    </row>
    <row r="40" spans="1:15" s="1" customFormat="1" x14ac:dyDescent="0.25">
      <c r="A40" s="49"/>
      <c r="B40" s="50" t="s">
        <v>11</v>
      </c>
      <c r="C40" s="49"/>
      <c r="D40" s="49"/>
      <c r="H40"/>
      <c r="I40"/>
      <c r="J40"/>
      <c r="K40"/>
      <c r="L40"/>
      <c r="M40"/>
      <c r="N40"/>
      <c r="O40"/>
    </row>
    <row r="41" spans="1:15" s="1" customFormat="1" ht="30" x14ac:dyDescent="0.25">
      <c r="A41" s="49">
        <v>1</v>
      </c>
      <c r="B41" s="51" t="s">
        <v>49</v>
      </c>
      <c r="C41" s="51">
        <v>4680</v>
      </c>
      <c r="D41" s="53"/>
      <c r="H41"/>
      <c r="I41"/>
      <c r="J41"/>
      <c r="K41"/>
      <c r="L41"/>
      <c r="M41"/>
      <c r="N41"/>
      <c r="O41"/>
    </row>
    <row r="42" spans="1:15" x14ac:dyDescent="0.25">
      <c r="A42" s="51">
        <v>2</v>
      </c>
      <c r="B42" s="51" t="s">
        <v>50</v>
      </c>
      <c r="C42" s="51">
        <v>8100</v>
      </c>
      <c r="D42" s="51"/>
    </row>
    <row r="43" spans="1:15" x14ac:dyDescent="0.25">
      <c r="A43" s="49">
        <v>3</v>
      </c>
      <c r="B43" s="51" t="s">
        <v>99</v>
      </c>
      <c r="C43" s="51">
        <v>2109</v>
      </c>
      <c r="D43" s="53"/>
    </row>
    <row r="44" spans="1:15" x14ac:dyDescent="0.25">
      <c r="A44" s="51"/>
      <c r="B44" s="50" t="s">
        <v>98</v>
      </c>
      <c r="C44" s="50">
        <f>SUM(C41:C43)</f>
        <v>14889</v>
      </c>
      <c r="D44" s="50">
        <f>C44+D39</f>
        <v>106549</v>
      </c>
    </row>
    <row r="45" spans="1:15" x14ac:dyDescent="0.25">
      <c r="A45" s="49"/>
      <c r="B45" s="50" t="s">
        <v>12</v>
      </c>
      <c r="C45" s="49"/>
      <c r="D45" s="49"/>
    </row>
    <row r="46" spans="1:15" ht="30" x14ac:dyDescent="0.25">
      <c r="A46" s="49">
        <v>1</v>
      </c>
      <c r="B46" s="51" t="s">
        <v>49</v>
      </c>
      <c r="C46" s="51">
        <v>4680</v>
      </c>
      <c r="D46" s="53"/>
    </row>
    <row r="47" spans="1:15" x14ac:dyDescent="0.25">
      <c r="A47" s="51">
        <v>2</v>
      </c>
      <c r="B47" s="51" t="s">
        <v>50</v>
      </c>
      <c r="C47" s="51">
        <v>8100</v>
      </c>
      <c r="D47" s="51"/>
    </row>
    <row r="48" spans="1:15" x14ac:dyDescent="0.25">
      <c r="A48" s="49">
        <v>3</v>
      </c>
      <c r="B48" s="51" t="s">
        <v>79</v>
      </c>
      <c r="C48" s="51">
        <v>2880</v>
      </c>
      <c r="D48" s="53"/>
    </row>
    <row r="49" spans="1:4" ht="30" x14ac:dyDescent="0.25">
      <c r="A49" s="51">
        <v>4</v>
      </c>
      <c r="B49" s="51" t="s">
        <v>107</v>
      </c>
      <c r="C49" s="51">
        <v>720</v>
      </c>
      <c r="D49" s="51"/>
    </row>
    <row r="50" spans="1:4" x14ac:dyDescent="0.25">
      <c r="A50" s="49"/>
      <c r="B50" s="50" t="s">
        <v>106</v>
      </c>
      <c r="C50" s="50">
        <f>SUM(C46:C49)</f>
        <v>16380</v>
      </c>
      <c r="D50" s="50">
        <f>C50+D44</f>
        <v>122929</v>
      </c>
    </row>
    <row r="51" spans="1:4" x14ac:dyDescent="0.25">
      <c r="A51" s="49"/>
      <c r="B51" s="50" t="s">
        <v>13</v>
      </c>
      <c r="C51" s="49"/>
      <c r="D51" s="49"/>
    </row>
    <row r="52" spans="1:4" ht="30" x14ac:dyDescent="0.25">
      <c r="A52" s="49">
        <v>1</v>
      </c>
      <c r="B52" s="51" t="s">
        <v>49</v>
      </c>
      <c r="C52" s="51">
        <v>4680</v>
      </c>
      <c r="D52" s="53"/>
    </row>
    <row r="53" spans="1:4" x14ac:dyDescent="0.25">
      <c r="A53" s="51">
        <v>2</v>
      </c>
      <c r="B53" s="51" t="s">
        <v>50</v>
      </c>
      <c r="C53" s="51">
        <v>8100</v>
      </c>
      <c r="D53" s="51"/>
    </row>
    <row r="54" spans="1:4" x14ac:dyDescent="0.25">
      <c r="A54" s="51">
        <v>3</v>
      </c>
      <c r="B54" s="51" t="s">
        <v>112</v>
      </c>
      <c r="C54" s="51">
        <v>3063.6</v>
      </c>
      <c r="D54" s="50"/>
    </row>
    <row r="55" spans="1:4" x14ac:dyDescent="0.25">
      <c r="A55" s="49">
        <v>4</v>
      </c>
      <c r="B55" s="51" t="s">
        <v>113</v>
      </c>
      <c r="C55" s="51">
        <v>640</v>
      </c>
      <c r="D55" s="49"/>
    </row>
    <row r="56" spans="1:4" x14ac:dyDescent="0.25">
      <c r="A56" s="49"/>
      <c r="B56" s="50" t="s">
        <v>111</v>
      </c>
      <c r="C56" s="50">
        <f>SUM(C52:C55)</f>
        <v>16483.599999999999</v>
      </c>
      <c r="D56" s="50">
        <f>C56+D50</f>
        <v>139412.6</v>
      </c>
    </row>
    <row r="57" spans="1:4" x14ac:dyDescent="0.25">
      <c r="A57" s="49"/>
      <c r="B57" s="50" t="s">
        <v>14</v>
      </c>
      <c r="C57" s="49"/>
      <c r="D57" s="49"/>
    </row>
    <row r="58" spans="1:4" ht="30" x14ac:dyDescent="0.25">
      <c r="A58" s="49">
        <v>1</v>
      </c>
      <c r="B58" s="51" t="s">
        <v>49</v>
      </c>
      <c r="C58" s="51">
        <v>4680</v>
      </c>
      <c r="D58" s="53"/>
    </row>
    <row r="59" spans="1:4" x14ac:dyDescent="0.25">
      <c r="A59" s="51">
        <v>2</v>
      </c>
      <c r="B59" s="51" t="s">
        <v>50</v>
      </c>
      <c r="C59" s="51">
        <v>8100</v>
      </c>
      <c r="D59" s="51"/>
    </row>
    <row r="60" spans="1:4" x14ac:dyDescent="0.25">
      <c r="A60" s="49">
        <v>3</v>
      </c>
      <c r="B60" s="51" t="s">
        <v>118</v>
      </c>
      <c r="C60" s="51">
        <v>360</v>
      </c>
      <c r="D60" s="53"/>
    </row>
    <row r="61" spans="1:4" x14ac:dyDescent="0.25">
      <c r="A61" s="49">
        <v>4</v>
      </c>
      <c r="B61" s="51" t="s">
        <v>119</v>
      </c>
      <c r="C61" s="51">
        <v>1660</v>
      </c>
      <c r="D61" s="49"/>
    </row>
    <row r="62" spans="1:4" x14ac:dyDescent="0.25">
      <c r="A62" s="49"/>
      <c r="B62" s="50" t="s">
        <v>117</v>
      </c>
      <c r="C62" s="50">
        <f>SUM(C58:C61)</f>
        <v>14800</v>
      </c>
      <c r="D62" s="50">
        <f>C62+D56</f>
        <v>154212.6</v>
      </c>
    </row>
    <row r="63" spans="1:4" x14ac:dyDescent="0.25">
      <c r="A63" s="49"/>
      <c r="B63" s="50" t="s">
        <v>15</v>
      </c>
      <c r="C63" s="49"/>
      <c r="D63" s="49"/>
    </row>
    <row r="64" spans="1:4" ht="30" x14ac:dyDescent="0.25">
      <c r="A64" s="49">
        <v>1</v>
      </c>
      <c r="B64" s="51" t="s">
        <v>49</v>
      </c>
      <c r="C64" s="51">
        <v>4680</v>
      </c>
      <c r="D64" s="53"/>
    </row>
    <row r="65" spans="1:4" x14ac:dyDescent="0.25">
      <c r="A65" s="51">
        <v>2</v>
      </c>
      <c r="B65" s="51" t="s">
        <v>50</v>
      </c>
      <c r="C65" s="51">
        <v>8100</v>
      </c>
      <c r="D65" s="51"/>
    </row>
    <row r="66" spans="1:4" x14ac:dyDescent="0.25">
      <c r="A66" s="49"/>
      <c r="B66" s="50" t="s">
        <v>126</v>
      </c>
      <c r="C66" s="50">
        <f>SUM(C64:C65)</f>
        <v>12780</v>
      </c>
      <c r="D66" s="50">
        <f>C66+D62</f>
        <v>166992.6</v>
      </c>
    </row>
    <row r="67" spans="1:4" x14ac:dyDescent="0.25">
      <c r="A67" s="49"/>
      <c r="B67" s="51"/>
      <c r="C67" s="51"/>
      <c r="D67" s="53"/>
    </row>
    <row r="68" spans="1:4" x14ac:dyDescent="0.25">
      <c r="A68" s="51"/>
      <c r="B68" s="51"/>
      <c r="C68" s="51"/>
      <c r="D68" s="51"/>
    </row>
    <row r="69" spans="1:4" x14ac:dyDescent="0.25">
      <c r="A69" s="13"/>
      <c r="B69" s="11"/>
      <c r="C69" s="13"/>
      <c r="D69" s="13"/>
    </row>
    <row r="70" spans="1:4" x14ac:dyDescent="0.25">
      <c r="A70" s="13"/>
      <c r="B70" s="3"/>
      <c r="C70" s="12"/>
      <c r="D70" s="12"/>
    </row>
    <row r="71" spans="1:4" x14ac:dyDescent="0.25">
      <c r="A71" s="13"/>
      <c r="B71" s="3"/>
      <c r="C71" s="13"/>
      <c r="D71" s="12"/>
    </row>
    <row r="72" spans="1:4" x14ac:dyDescent="0.25">
      <c r="A72" s="11"/>
      <c r="B72" s="3"/>
      <c r="C72" s="7"/>
      <c r="D72" s="12"/>
    </row>
    <row r="73" spans="1:4" x14ac:dyDescent="0.25">
      <c r="A73" s="13"/>
      <c r="B73" s="11"/>
      <c r="C73" s="7"/>
      <c r="D73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9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6" customWidth="1"/>
    <col min="4" max="4" width="9.5703125" bestFit="1" customWidth="1"/>
  </cols>
  <sheetData>
    <row r="1" spans="1:4" ht="15.95" customHeight="1" x14ac:dyDescent="0.25">
      <c r="A1" s="1"/>
      <c r="B1" s="64" t="s">
        <v>55</v>
      </c>
      <c r="C1" s="64"/>
      <c r="D1" s="64"/>
    </row>
    <row r="2" spans="1:4" ht="15.95" customHeight="1" x14ac:dyDescent="0.25">
      <c r="A2" s="1"/>
      <c r="B2" s="2" t="s">
        <v>42</v>
      </c>
      <c r="C2" s="31"/>
      <c r="D2" s="31"/>
    </row>
    <row r="3" spans="1:4" ht="15.95" customHeight="1" x14ac:dyDescent="0.25">
      <c r="A3" s="1"/>
      <c r="B3" s="64" t="s">
        <v>34</v>
      </c>
      <c r="C3" s="64"/>
      <c r="D3" s="64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49"/>
      <c r="B5" s="50" t="s">
        <v>2</v>
      </c>
      <c r="C5" s="49"/>
      <c r="D5" s="49"/>
    </row>
    <row r="6" spans="1:4" x14ac:dyDescent="0.25">
      <c r="A6" s="49">
        <v>1</v>
      </c>
      <c r="B6" s="51" t="s">
        <v>60</v>
      </c>
      <c r="C6" s="56">
        <v>1760.6</v>
      </c>
      <c r="D6" s="53">
        <f>C6</f>
        <v>1760.6</v>
      </c>
    </row>
    <row r="7" spans="1:4" x14ac:dyDescent="0.25">
      <c r="A7" s="49"/>
      <c r="B7" s="50" t="s">
        <v>5</v>
      </c>
      <c r="C7" s="49"/>
      <c r="D7" s="49"/>
    </row>
    <row r="8" spans="1:4" x14ac:dyDescent="0.25">
      <c r="A8" s="49">
        <v>1</v>
      </c>
      <c r="B8" s="51" t="s">
        <v>65</v>
      </c>
      <c r="C8" s="56">
        <v>270.60000000000002</v>
      </c>
      <c r="D8" s="53">
        <f>C8+D6</f>
        <v>2031.1999999999998</v>
      </c>
    </row>
    <row r="9" spans="1:4" x14ac:dyDescent="0.25">
      <c r="A9" s="51"/>
      <c r="B9" s="50" t="s">
        <v>3</v>
      </c>
      <c r="C9" s="51"/>
      <c r="D9" s="50"/>
    </row>
    <row r="10" spans="1:4" x14ac:dyDescent="0.25">
      <c r="A10" s="49">
        <v>1</v>
      </c>
      <c r="B10" s="51" t="s">
        <v>69</v>
      </c>
      <c r="C10" s="51">
        <v>1245</v>
      </c>
      <c r="D10" s="50">
        <f>C10+D8</f>
        <v>3276.2</v>
      </c>
    </row>
    <row r="11" spans="1:4" x14ac:dyDescent="0.25">
      <c r="A11" s="49"/>
      <c r="B11" s="50"/>
      <c r="C11" s="51"/>
      <c r="D11" s="50"/>
    </row>
    <row r="12" spans="1:4" x14ac:dyDescent="0.25">
      <c r="A12" s="51"/>
      <c r="B12" s="51"/>
      <c r="C12" s="50"/>
      <c r="D12" s="50"/>
    </row>
    <row r="13" spans="1:4" x14ac:dyDescent="0.25">
      <c r="A13" s="51"/>
      <c r="B13" s="50"/>
      <c r="C13" s="51"/>
      <c r="D13" s="50"/>
    </row>
    <row r="14" spans="1:4" x14ac:dyDescent="0.25">
      <c r="A14" s="51"/>
      <c r="B14" s="51"/>
      <c r="C14" s="51"/>
      <c r="D14" s="50"/>
    </row>
    <row r="15" spans="1:4" x14ac:dyDescent="0.25">
      <c r="A15" s="51"/>
      <c r="B15" s="50"/>
      <c r="C15" s="51"/>
      <c r="D15" s="50"/>
    </row>
    <row r="16" spans="1:4" x14ac:dyDescent="0.25">
      <c r="A16" s="51"/>
      <c r="B16" s="51"/>
      <c r="C16" s="51"/>
      <c r="D16" s="50"/>
    </row>
    <row r="17" spans="1:4" x14ac:dyDescent="0.25">
      <c r="A17" s="51"/>
      <c r="B17" s="51"/>
      <c r="C17" s="51"/>
      <c r="D17" s="50"/>
    </row>
    <row r="18" spans="1:4" x14ac:dyDescent="0.25">
      <c r="A18" s="51"/>
      <c r="B18" s="51"/>
      <c r="C18" s="51"/>
      <c r="D18" s="50"/>
    </row>
    <row r="19" spans="1:4" x14ac:dyDescent="0.25">
      <c r="A19" s="51"/>
      <c r="B19" s="51"/>
      <c r="C19" s="51"/>
      <c r="D19" s="51"/>
    </row>
    <row r="20" spans="1:4" x14ac:dyDescent="0.25">
      <c r="A20" s="51"/>
      <c r="B20" s="51"/>
      <c r="C20" s="51"/>
      <c r="D20" s="50"/>
    </row>
    <row r="21" spans="1:4" x14ac:dyDescent="0.25">
      <c r="A21" s="51"/>
      <c r="B21" s="51"/>
      <c r="C21" s="51"/>
      <c r="D21" s="50"/>
    </row>
    <row r="22" spans="1:4" x14ac:dyDescent="0.25">
      <c r="A22" s="51"/>
      <c r="B22" s="51"/>
      <c r="C22" s="51"/>
      <c r="D22" s="50"/>
    </row>
    <row r="23" spans="1:4" x14ac:dyDescent="0.25">
      <c r="A23" s="51"/>
      <c r="B23" s="50"/>
      <c r="C23" s="51"/>
      <c r="D23" s="50"/>
    </row>
    <row r="24" spans="1:4" x14ac:dyDescent="0.25">
      <c r="A24" s="51"/>
      <c r="B24" s="51"/>
      <c r="C24" s="51"/>
      <c r="D24" s="50"/>
    </row>
    <row r="25" spans="1:4" x14ac:dyDescent="0.25">
      <c r="A25" s="50"/>
      <c r="B25" s="51"/>
      <c r="C25" s="51"/>
      <c r="D25" s="50"/>
    </row>
    <row r="26" spans="1:4" x14ac:dyDescent="0.25">
      <c r="A26" s="51"/>
      <c r="B26" s="51"/>
      <c r="C26" s="51"/>
      <c r="D26" s="51"/>
    </row>
    <row r="27" spans="1:4" x14ac:dyDescent="0.25">
      <c r="A27" s="51"/>
      <c r="B27" s="51"/>
      <c r="C27" s="51"/>
      <c r="D27" s="50"/>
    </row>
    <row r="28" spans="1:4" x14ac:dyDescent="0.25">
      <c r="A28" s="51"/>
      <c r="B28" s="51"/>
      <c r="C28" s="51"/>
      <c r="D28" s="50"/>
    </row>
    <row r="29" spans="1:4" x14ac:dyDescent="0.25">
      <c r="A29" s="51"/>
      <c r="B29" s="51"/>
      <c r="C29" s="51"/>
      <c r="D29" s="50"/>
    </row>
    <row r="30" spans="1:4" x14ac:dyDescent="0.25">
      <c r="A30" s="51"/>
      <c r="B30" s="51"/>
      <c r="C30" s="51"/>
      <c r="D30" s="50"/>
    </row>
    <row r="31" spans="1:4" x14ac:dyDescent="0.25">
      <c r="A31" s="51"/>
      <c r="B31" s="51"/>
      <c r="C31" s="51"/>
      <c r="D31" s="50"/>
    </row>
    <row r="32" spans="1:4" x14ac:dyDescent="0.25">
      <c r="A32" s="51"/>
      <c r="B32" s="51"/>
      <c r="C32" s="51"/>
      <c r="D32" s="50"/>
    </row>
    <row r="33" spans="1:4" x14ac:dyDescent="0.25">
      <c r="A33" s="51"/>
      <c r="B33" s="51"/>
      <c r="C33" s="51"/>
      <c r="D33" s="50"/>
    </row>
    <row r="34" spans="1:4" x14ac:dyDescent="0.25">
      <c r="A34" s="51"/>
      <c r="B34" s="51"/>
      <c r="C34" s="51"/>
      <c r="D34" s="50"/>
    </row>
    <row r="35" spans="1:4" x14ac:dyDescent="0.25">
      <c r="A35" s="51"/>
      <c r="B35" s="50"/>
      <c r="C35" s="51"/>
      <c r="D35" s="50"/>
    </row>
    <row r="36" spans="1:4" x14ac:dyDescent="0.25">
      <c r="A36" s="51"/>
      <c r="B36" s="51"/>
      <c r="C36" s="51"/>
      <c r="D36" s="50"/>
    </row>
    <row r="37" spans="1:4" x14ac:dyDescent="0.25">
      <c r="A37" s="54"/>
      <c r="B37" s="51"/>
      <c r="C37" s="54"/>
      <c r="D37" s="55"/>
    </row>
    <row r="38" spans="1:4" x14ac:dyDescent="0.25">
      <c r="A38" s="54"/>
      <c r="B38" s="50"/>
      <c r="C38" s="54"/>
      <c r="D38" s="55"/>
    </row>
    <row r="39" spans="1:4" x14ac:dyDescent="0.25">
      <c r="A39" s="54"/>
      <c r="B39" s="50"/>
      <c r="C39" s="54"/>
      <c r="D39" s="54"/>
    </row>
    <row r="40" spans="1:4" x14ac:dyDescent="0.25">
      <c r="A40" s="54"/>
      <c r="B40" s="51"/>
      <c r="C40" s="54"/>
      <c r="D40" s="54"/>
    </row>
    <row r="41" spans="1:4" x14ac:dyDescent="0.25">
      <c r="A41" s="54"/>
      <c r="B41" s="51"/>
      <c r="C41" s="54"/>
      <c r="D41" s="54"/>
    </row>
    <row r="42" spans="1:4" x14ac:dyDescent="0.25">
      <c r="A42" s="54"/>
      <c r="B42" s="51"/>
      <c r="C42" s="54"/>
      <c r="D42" s="55"/>
    </row>
    <row r="43" spans="1:4" x14ac:dyDescent="0.25">
      <c r="A43" s="54"/>
      <c r="B43" s="50"/>
      <c r="C43" s="54"/>
      <c r="D43" s="54"/>
    </row>
    <row r="44" spans="1:4" x14ac:dyDescent="0.25">
      <c r="A44" s="13"/>
      <c r="B44" s="11"/>
      <c r="C44" s="13"/>
      <c r="D44" s="13"/>
    </row>
    <row r="45" spans="1:4" x14ac:dyDescent="0.25">
      <c r="A45" s="13"/>
      <c r="B45" s="11"/>
      <c r="C45" s="13"/>
      <c r="D45" s="13"/>
    </row>
    <row r="46" spans="1:4" x14ac:dyDescent="0.25">
      <c r="A46" s="13"/>
      <c r="B46" s="11"/>
      <c r="C46" s="13"/>
      <c r="D46" s="13"/>
    </row>
    <row r="47" spans="1:4" x14ac:dyDescent="0.25">
      <c r="A47" s="13"/>
      <c r="B47" s="11"/>
      <c r="C47" s="13"/>
      <c r="D47" s="12"/>
    </row>
    <row r="48" spans="1:4" x14ac:dyDescent="0.25">
      <c r="A48" s="13"/>
      <c r="B48" s="3"/>
      <c r="C48" s="13"/>
      <c r="D48" s="12"/>
    </row>
    <row r="49" spans="1:4" x14ac:dyDescent="0.25">
      <c r="A49" s="13"/>
      <c r="B49" s="11"/>
      <c r="C49" s="13"/>
      <c r="D49" s="12"/>
    </row>
    <row r="50" spans="1:4" x14ac:dyDescent="0.25">
      <c r="A50" s="13"/>
      <c r="B50" s="11"/>
      <c r="C50" s="13"/>
      <c r="D50" s="12"/>
    </row>
    <row r="51" spans="1:4" x14ac:dyDescent="0.25">
      <c r="A51" s="13"/>
      <c r="B51" s="11"/>
      <c r="C51" s="13"/>
      <c r="D51" s="12"/>
    </row>
    <row r="52" spans="1:4" x14ac:dyDescent="0.25">
      <c r="A52" s="13"/>
      <c r="B52" s="11"/>
      <c r="C52" s="13"/>
      <c r="D52" s="12"/>
    </row>
    <row r="53" spans="1:4" x14ac:dyDescent="0.25">
      <c r="A53" s="13"/>
      <c r="B53" s="11"/>
      <c r="C53" s="13"/>
      <c r="D53" s="12"/>
    </row>
    <row r="54" spans="1:4" x14ac:dyDescent="0.25">
      <c r="A54" s="13"/>
      <c r="B54" s="11"/>
      <c r="C54" s="13"/>
      <c r="D54" s="13"/>
    </row>
    <row r="55" spans="1:4" x14ac:dyDescent="0.25">
      <c r="A55" s="13"/>
      <c r="B55" s="11"/>
      <c r="C55" s="13"/>
      <c r="D55" s="13"/>
    </row>
    <row r="56" spans="1:4" x14ac:dyDescent="0.25">
      <c r="A56" s="13"/>
      <c r="B56" s="3"/>
      <c r="C56" s="12"/>
      <c r="D56" s="12"/>
    </row>
    <row r="57" spans="1:4" x14ac:dyDescent="0.25">
      <c r="A57" s="13"/>
      <c r="B57" s="3"/>
      <c r="C57" s="13"/>
      <c r="D57" s="13"/>
    </row>
    <row r="58" spans="1:4" x14ac:dyDescent="0.25">
      <c r="A58" s="13"/>
      <c r="B58" s="11"/>
      <c r="C58" s="13"/>
      <c r="D58" s="13"/>
    </row>
    <row r="59" spans="1:4" x14ac:dyDescent="0.25">
      <c r="A59" s="13"/>
      <c r="B59" s="3"/>
      <c r="C59" s="12"/>
      <c r="D59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1"/>
  <sheetViews>
    <sheetView workbookViewId="0">
      <selection activeCell="D22" sqref="D22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64" t="s">
        <v>55</v>
      </c>
      <c r="C1" s="64"/>
      <c r="D1" s="64"/>
      <c r="E1" s="6"/>
      <c r="F1" s="6"/>
      <c r="G1" s="6"/>
      <c r="H1" s="6"/>
    </row>
    <row r="2" spans="1:8" ht="15.95" customHeight="1" x14ac:dyDescent="0.25">
      <c r="A2" s="1"/>
      <c r="B2" s="65" t="s">
        <v>42</v>
      </c>
      <c r="C2" s="65"/>
      <c r="D2" s="65"/>
      <c r="E2" s="1"/>
      <c r="F2" s="1"/>
      <c r="G2" s="1"/>
      <c r="H2" s="1"/>
    </row>
    <row r="3" spans="1:8" ht="15.95" customHeight="1" x14ac:dyDescent="0.25">
      <c r="A3" s="1"/>
      <c r="B3" s="64" t="s">
        <v>35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53"/>
      <c r="B5" s="50" t="s">
        <v>3</v>
      </c>
      <c r="C5" s="53"/>
      <c r="D5" s="53"/>
      <c r="E5" s="1"/>
      <c r="F5" s="1"/>
      <c r="G5" s="1"/>
      <c r="H5" s="1"/>
    </row>
    <row r="6" spans="1:8" ht="30" x14ac:dyDescent="0.25">
      <c r="A6" s="54">
        <v>1</v>
      </c>
      <c r="B6" s="51" t="s">
        <v>70</v>
      </c>
      <c r="C6" s="54">
        <v>30000</v>
      </c>
      <c r="D6" s="60">
        <f>C6</f>
        <v>30000</v>
      </c>
    </row>
    <row r="7" spans="1:8" x14ac:dyDescent="0.25">
      <c r="A7" s="54"/>
      <c r="B7" s="50" t="s">
        <v>7</v>
      </c>
      <c r="C7" s="54"/>
      <c r="D7" s="54"/>
    </row>
    <row r="8" spans="1:8" x14ac:dyDescent="0.25">
      <c r="A8" s="54">
        <v>1</v>
      </c>
      <c r="B8" s="51" t="s">
        <v>76</v>
      </c>
      <c r="C8" s="54">
        <v>7309.5</v>
      </c>
      <c r="D8" s="57">
        <f>C8+D6</f>
        <v>37309.5</v>
      </c>
    </row>
    <row r="9" spans="1:8" x14ac:dyDescent="0.25">
      <c r="A9" s="54"/>
      <c r="B9" s="55" t="s">
        <v>8</v>
      </c>
      <c r="C9" s="55"/>
      <c r="D9" s="57"/>
    </row>
    <row r="10" spans="1:8" x14ac:dyDescent="0.25">
      <c r="A10" s="54">
        <v>1</v>
      </c>
      <c r="B10" s="51" t="s">
        <v>86</v>
      </c>
      <c r="C10" s="54">
        <v>11800.4</v>
      </c>
      <c r="D10" s="57">
        <f>C10+D8</f>
        <v>49109.9</v>
      </c>
    </row>
    <row r="11" spans="1:8" x14ac:dyDescent="0.25">
      <c r="A11" s="54"/>
      <c r="B11" s="55" t="s">
        <v>10</v>
      </c>
      <c r="C11" s="55"/>
      <c r="D11" s="57"/>
    </row>
    <row r="12" spans="1:8" ht="30" x14ac:dyDescent="0.25">
      <c r="A12" s="54">
        <v>1</v>
      </c>
      <c r="B12" s="58" t="s">
        <v>93</v>
      </c>
      <c r="C12" s="54">
        <v>4940.3</v>
      </c>
      <c r="D12" s="54"/>
    </row>
    <row r="13" spans="1:8" ht="45" x14ac:dyDescent="0.25">
      <c r="A13" s="54">
        <v>2</v>
      </c>
      <c r="B13" s="51" t="s">
        <v>94</v>
      </c>
      <c r="C13" s="54">
        <v>9960</v>
      </c>
      <c r="D13" s="54"/>
    </row>
    <row r="14" spans="1:8" ht="30" x14ac:dyDescent="0.25">
      <c r="A14" s="54">
        <v>3</v>
      </c>
      <c r="B14" s="51" t="s">
        <v>95</v>
      </c>
      <c r="C14" s="54">
        <v>14292.6</v>
      </c>
      <c r="D14" s="57"/>
    </row>
    <row r="15" spans="1:8" x14ac:dyDescent="0.25">
      <c r="A15" s="54"/>
      <c r="B15" s="55" t="s">
        <v>92</v>
      </c>
      <c r="C15" s="55">
        <f>SUM(C12:C14)</f>
        <v>29192.9</v>
      </c>
      <c r="D15" s="57">
        <f>C15+D10</f>
        <v>78302.8</v>
      </c>
    </row>
    <row r="16" spans="1:8" x14ac:dyDescent="0.25">
      <c r="A16" s="54"/>
      <c r="B16" s="50" t="s">
        <v>11</v>
      </c>
      <c r="C16" s="54"/>
      <c r="D16" s="55"/>
    </row>
    <row r="17" spans="1:4" x14ac:dyDescent="0.25">
      <c r="A17" s="54">
        <v>1</v>
      </c>
      <c r="B17" s="51" t="s">
        <v>102</v>
      </c>
      <c r="C17" s="54">
        <v>2667.1</v>
      </c>
      <c r="D17" s="57">
        <f>C17+D15</f>
        <v>80969.900000000009</v>
      </c>
    </row>
    <row r="18" spans="1:4" x14ac:dyDescent="0.25">
      <c r="A18" s="54"/>
      <c r="B18" s="55" t="s">
        <v>14</v>
      </c>
      <c r="C18" s="55"/>
      <c r="D18" s="55"/>
    </row>
    <row r="19" spans="1:4" ht="30" x14ac:dyDescent="0.25">
      <c r="A19" s="54">
        <v>1</v>
      </c>
      <c r="B19" s="51" t="s">
        <v>124</v>
      </c>
      <c r="C19" s="54">
        <v>5085.3999999999996</v>
      </c>
      <c r="D19" s="54"/>
    </row>
    <row r="20" spans="1:4" ht="30" x14ac:dyDescent="0.25">
      <c r="A20" s="54">
        <v>2</v>
      </c>
      <c r="B20" s="51" t="s">
        <v>125</v>
      </c>
      <c r="C20" s="54">
        <v>1270</v>
      </c>
      <c r="D20" s="54"/>
    </row>
    <row r="21" spans="1:4" x14ac:dyDescent="0.25">
      <c r="A21" s="54"/>
      <c r="B21" s="50" t="s">
        <v>117</v>
      </c>
      <c r="C21" s="55">
        <f>SUM(C19:C20)</f>
        <v>6355.4</v>
      </c>
      <c r="D21" s="57">
        <f>C21+D17</f>
        <v>87325.3</v>
      </c>
    </row>
    <row r="22" spans="1:4" x14ac:dyDescent="0.25">
      <c r="A22" s="54"/>
      <c r="B22" s="55"/>
      <c r="C22" s="55"/>
      <c r="D22" s="55"/>
    </row>
    <row r="23" spans="1:4" x14ac:dyDescent="0.25">
      <c r="A23" s="54"/>
      <c r="B23" s="55"/>
      <c r="C23" s="55"/>
      <c r="D23" s="55"/>
    </row>
    <row r="24" spans="1:4" x14ac:dyDescent="0.25">
      <c r="A24" s="54"/>
      <c r="B24" s="55"/>
      <c r="C24" s="55"/>
      <c r="D24" s="55"/>
    </row>
    <row r="25" spans="1:4" x14ac:dyDescent="0.25">
      <c r="A25" s="54"/>
      <c r="B25" s="55"/>
      <c r="C25" s="55"/>
      <c r="D25" s="55"/>
    </row>
    <row r="26" spans="1:4" x14ac:dyDescent="0.25">
      <c r="A26" s="54"/>
      <c r="B26" s="55"/>
      <c r="C26" s="55"/>
      <c r="D26" s="55"/>
    </row>
    <row r="27" spans="1:4" x14ac:dyDescent="0.25">
      <c r="A27" s="54"/>
      <c r="B27" s="55"/>
      <c r="C27" s="55"/>
      <c r="D27" s="55"/>
    </row>
    <row r="28" spans="1:4" x14ac:dyDescent="0.25">
      <c r="A28" s="54"/>
      <c r="B28" s="55"/>
      <c r="C28" s="55"/>
      <c r="D28" s="55"/>
    </row>
    <row r="29" spans="1:4" x14ac:dyDescent="0.25">
      <c r="A29" s="54"/>
      <c r="B29" s="55"/>
      <c r="C29" s="55"/>
      <c r="D29" s="55"/>
    </row>
    <row r="30" spans="1:4" x14ac:dyDescent="0.25">
      <c r="A30" s="54"/>
      <c r="B30" s="54"/>
      <c r="C30" s="54"/>
      <c r="D30" s="54"/>
    </row>
    <row r="31" spans="1:4" x14ac:dyDescent="0.25">
      <c r="A31" s="54"/>
      <c r="B31" s="55"/>
      <c r="C31" s="55"/>
      <c r="D31" s="55"/>
    </row>
    <row r="32" spans="1:4" x14ac:dyDescent="0.25">
      <c r="A32" s="54"/>
      <c r="B32" s="55"/>
      <c r="C32" s="54"/>
      <c r="D32" s="54"/>
    </row>
    <row r="33" spans="1:4" x14ac:dyDescent="0.25">
      <c r="A33" s="54"/>
      <c r="B33" s="54"/>
      <c r="C33" s="54"/>
      <c r="D33" s="54"/>
    </row>
    <row r="34" spans="1:4" x14ac:dyDescent="0.25">
      <c r="A34" s="54"/>
      <c r="B34" s="55"/>
      <c r="C34" s="55"/>
      <c r="D34" s="55"/>
    </row>
    <row r="35" spans="1:4" x14ac:dyDescent="0.25">
      <c r="A35" s="59"/>
      <c r="B35" s="59"/>
      <c r="C35" s="59"/>
      <c r="D35" s="59"/>
    </row>
    <row r="36" spans="1:4" x14ac:dyDescent="0.25">
      <c r="A36" s="59"/>
      <c r="B36" s="59"/>
      <c r="C36" s="59"/>
      <c r="D36" s="59"/>
    </row>
    <row r="37" spans="1:4" x14ac:dyDescent="0.25">
      <c r="A37" s="59"/>
      <c r="B37" s="59"/>
      <c r="C37" s="59"/>
      <c r="D37" s="59"/>
    </row>
    <row r="38" spans="1:4" x14ac:dyDescent="0.25">
      <c r="A38" s="59"/>
      <c r="B38" s="59"/>
      <c r="C38" s="59"/>
      <c r="D38" s="59"/>
    </row>
    <row r="39" spans="1:4" x14ac:dyDescent="0.25">
      <c r="A39" s="59"/>
      <c r="B39" s="59"/>
      <c r="C39" s="59"/>
      <c r="D39" s="59"/>
    </row>
    <row r="40" spans="1:4" x14ac:dyDescent="0.25">
      <c r="A40" s="59"/>
      <c r="B40" s="59"/>
      <c r="C40" s="59"/>
      <c r="D40" s="59"/>
    </row>
    <row r="41" spans="1:4" x14ac:dyDescent="0.25">
      <c r="A41" s="59"/>
      <c r="B41" s="59"/>
      <c r="C41" s="59"/>
      <c r="D41" s="5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D6" sqref="D6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4" t="s">
        <v>55</v>
      </c>
      <c r="C1" s="64"/>
      <c r="D1" s="64"/>
    </row>
    <row r="2" spans="1:4" ht="15.75" x14ac:dyDescent="0.25">
      <c r="A2" s="1"/>
      <c r="B2" s="65" t="s">
        <v>42</v>
      </c>
      <c r="C2" s="65"/>
      <c r="D2" s="65"/>
    </row>
    <row r="3" spans="1:4" ht="15.75" x14ac:dyDescent="0.25">
      <c r="A3" s="1"/>
      <c r="B3" s="64" t="s">
        <v>37</v>
      </c>
      <c r="C3" s="64"/>
      <c r="D3" s="64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 t="s">
        <v>11</v>
      </c>
      <c r="C5" s="9"/>
      <c r="D5" s="9"/>
    </row>
    <row r="6" spans="1:4" ht="30" x14ac:dyDescent="0.25">
      <c r="A6" s="9">
        <v>1</v>
      </c>
      <c r="B6" s="11" t="s">
        <v>103</v>
      </c>
      <c r="C6" s="35">
        <f>2144.74+2777.1</f>
        <v>4921.84</v>
      </c>
      <c r="D6" s="9">
        <f>C6</f>
        <v>4921.84</v>
      </c>
    </row>
    <row r="7" spans="1:4" x14ac:dyDescent="0.25">
      <c r="A7" s="9"/>
      <c r="B7" s="3" t="s">
        <v>14</v>
      </c>
      <c r="C7" s="35"/>
      <c r="D7" s="9"/>
    </row>
    <row r="8" spans="1:4" x14ac:dyDescent="0.25">
      <c r="A8" s="9">
        <v>1</v>
      </c>
      <c r="B8" s="11" t="s">
        <v>122</v>
      </c>
      <c r="C8" s="35">
        <v>4699.8</v>
      </c>
      <c r="D8" s="9"/>
    </row>
    <row r="9" spans="1:4" ht="30" x14ac:dyDescent="0.25">
      <c r="A9" s="3">
        <v>2</v>
      </c>
      <c r="B9" s="11" t="s">
        <v>123</v>
      </c>
      <c r="C9" s="38">
        <v>10705.6</v>
      </c>
      <c r="D9" s="3"/>
    </row>
    <row r="10" spans="1:4" x14ac:dyDescent="0.25">
      <c r="A10" s="3"/>
      <c r="B10" s="3" t="s">
        <v>117</v>
      </c>
      <c r="C10" s="19">
        <f>SUM(C8:C9)</f>
        <v>15405.400000000001</v>
      </c>
      <c r="D10" s="3">
        <f>C10+D6</f>
        <v>20327.240000000002</v>
      </c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2"/>
      <c r="B14" s="33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4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D27" sqref="D27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64" t="s">
        <v>61</v>
      </c>
      <c r="C1" s="64"/>
      <c r="D1" s="64"/>
      <c r="E1" s="6"/>
      <c r="F1" s="6"/>
      <c r="G1" s="6"/>
      <c r="H1" s="6"/>
    </row>
    <row r="2" spans="1:8" ht="15.95" customHeight="1" x14ac:dyDescent="0.25">
      <c r="A2" s="1"/>
      <c r="B2" s="65" t="s">
        <v>42</v>
      </c>
      <c r="C2" s="65"/>
      <c r="D2" s="65"/>
      <c r="E2" s="1"/>
      <c r="F2" s="1"/>
      <c r="G2" s="1"/>
      <c r="H2" s="1"/>
    </row>
    <row r="3" spans="1:8" ht="15.95" customHeight="1" x14ac:dyDescent="0.25">
      <c r="A3" s="1"/>
      <c r="B3" s="64" t="s">
        <v>36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7" t="s">
        <v>7</v>
      </c>
      <c r="C5" s="9"/>
      <c r="D5" s="7"/>
      <c r="E5" s="1"/>
      <c r="F5" s="1"/>
      <c r="G5" s="1"/>
      <c r="H5" s="1"/>
    </row>
    <row r="6" spans="1:8" s="1" customFormat="1" ht="30" x14ac:dyDescent="0.25">
      <c r="A6" s="11">
        <v>1</v>
      </c>
      <c r="B6" s="11" t="s">
        <v>74</v>
      </c>
      <c r="C6" s="11">
        <v>2868.5</v>
      </c>
      <c r="D6" s="3"/>
    </row>
    <row r="7" spans="1:8" s="1" customFormat="1" x14ac:dyDescent="0.25">
      <c r="A7" s="11">
        <v>2</v>
      </c>
      <c r="B7" s="11" t="s">
        <v>75</v>
      </c>
      <c r="C7" s="11">
        <v>4663.8</v>
      </c>
      <c r="D7" s="41"/>
    </row>
    <row r="8" spans="1:8" s="5" customFormat="1" x14ac:dyDescent="0.25">
      <c r="A8" s="13"/>
      <c r="B8" s="3" t="s">
        <v>72</v>
      </c>
      <c r="C8" s="12">
        <f>SUM(C6:C7)</f>
        <v>7532.3</v>
      </c>
      <c r="D8" s="42">
        <f>C8</f>
        <v>7532.3</v>
      </c>
    </row>
    <row r="9" spans="1:8" x14ac:dyDescent="0.25">
      <c r="A9" s="13"/>
      <c r="B9" s="3" t="s">
        <v>8</v>
      </c>
      <c r="C9" s="13"/>
      <c r="D9" s="43"/>
    </row>
    <row r="10" spans="1:8" ht="30" x14ac:dyDescent="0.25">
      <c r="A10" s="13">
        <v>1</v>
      </c>
      <c r="B10" s="11" t="s">
        <v>85</v>
      </c>
      <c r="C10" s="13">
        <v>1881.7</v>
      </c>
      <c r="D10" s="42">
        <f>C10+D8</f>
        <v>9414</v>
      </c>
    </row>
    <row r="11" spans="1:8" s="5" customFormat="1" x14ac:dyDescent="0.25">
      <c r="A11" s="13"/>
      <c r="B11" s="3" t="s">
        <v>9</v>
      </c>
      <c r="C11" s="13"/>
      <c r="D11" s="42"/>
    </row>
    <row r="12" spans="1:8" ht="30" x14ac:dyDescent="0.25">
      <c r="A12" s="13">
        <v>1</v>
      </c>
      <c r="B12" s="11" t="s">
        <v>90</v>
      </c>
      <c r="C12" s="13">
        <v>4980</v>
      </c>
      <c r="D12" s="42"/>
    </row>
    <row r="13" spans="1:8" x14ac:dyDescent="0.25">
      <c r="A13" s="13">
        <v>2</v>
      </c>
      <c r="B13" s="11" t="s">
        <v>91</v>
      </c>
      <c r="C13" s="13">
        <v>3202.8</v>
      </c>
      <c r="D13" s="42"/>
    </row>
    <row r="14" spans="1:8" x14ac:dyDescent="0.25">
      <c r="A14" s="12"/>
      <c r="B14" s="3" t="s">
        <v>87</v>
      </c>
      <c r="C14" s="12">
        <f>SUM(C12:C13)</f>
        <v>8182.8</v>
      </c>
      <c r="D14" s="42">
        <f>C14+D10</f>
        <v>17596.8</v>
      </c>
    </row>
    <row r="15" spans="1:8" x14ac:dyDescent="0.25">
      <c r="A15" s="13"/>
      <c r="B15" s="3" t="s">
        <v>12</v>
      </c>
      <c r="C15" s="13"/>
      <c r="D15" s="13"/>
    </row>
    <row r="16" spans="1:8" x14ac:dyDescent="0.25">
      <c r="A16" s="13">
        <v>1</v>
      </c>
      <c r="B16" s="11" t="s">
        <v>108</v>
      </c>
      <c r="C16" s="13">
        <v>4838.3</v>
      </c>
      <c r="D16" s="42"/>
    </row>
    <row r="17" spans="1:4" ht="30" x14ac:dyDescent="0.25">
      <c r="A17" s="13">
        <v>2</v>
      </c>
      <c r="B17" s="11" t="s">
        <v>109</v>
      </c>
      <c r="C17" s="13">
        <v>2261.9</v>
      </c>
      <c r="D17" s="13"/>
    </row>
    <row r="18" spans="1:4" x14ac:dyDescent="0.25">
      <c r="A18" s="13"/>
      <c r="B18" s="3" t="s">
        <v>106</v>
      </c>
      <c r="C18" s="12">
        <f>SUM(C16:C17)</f>
        <v>7100.2000000000007</v>
      </c>
      <c r="D18" s="42">
        <f>C18+D14</f>
        <v>24697</v>
      </c>
    </row>
    <row r="19" spans="1:4" x14ac:dyDescent="0.25">
      <c r="A19" s="13"/>
      <c r="B19" s="3" t="s">
        <v>13</v>
      </c>
      <c r="C19" s="12"/>
      <c r="D19" s="12"/>
    </row>
    <row r="20" spans="1:4" x14ac:dyDescent="0.25">
      <c r="A20" s="13">
        <v>1</v>
      </c>
      <c r="B20" s="11" t="s">
        <v>114</v>
      </c>
      <c r="C20" s="13">
        <v>5706.63</v>
      </c>
      <c r="D20" s="12"/>
    </row>
    <row r="21" spans="1:4" ht="30" x14ac:dyDescent="0.25">
      <c r="A21" s="13">
        <v>2</v>
      </c>
      <c r="B21" s="11" t="s">
        <v>115</v>
      </c>
      <c r="C21" s="13">
        <v>31151.8</v>
      </c>
      <c r="D21" s="13"/>
    </row>
    <row r="22" spans="1:4" x14ac:dyDescent="0.25">
      <c r="A22" s="13"/>
      <c r="B22" s="3" t="s">
        <v>111</v>
      </c>
      <c r="C22" s="12">
        <f>SUM(C20:C21)</f>
        <v>36858.43</v>
      </c>
      <c r="D22" s="42">
        <f>C22+D18</f>
        <v>61555.43</v>
      </c>
    </row>
    <row r="23" spans="1:4" x14ac:dyDescent="0.25">
      <c r="A23" s="13"/>
      <c r="B23" s="3" t="s">
        <v>14</v>
      </c>
      <c r="C23" s="12"/>
      <c r="D23" s="12"/>
    </row>
    <row r="24" spans="1:4" x14ac:dyDescent="0.25">
      <c r="A24" s="13">
        <v>1</v>
      </c>
      <c r="B24" s="11" t="s">
        <v>120</v>
      </c>
      <c r="C24" s="13">
        <v>2465</v>
      </c>
      <c r="D24" s="13"/>
    </row>
    <row r="25" spans="1:4" ht="30" x14ac:dyDescent="0.25">
      <c r="A25" s="13">
        <v>2</v>
      </c>
      <c r="B25" s="11" t="s">
        <v>121</v>
      </c>
      <c r="C25" s="13">
        <v>7942.2</v>
      </c>
      <c r="D25" s="13"/>
    </row>
    <row r="26" spans="1:4" x14ac:dyDescent="0.25">
      <c r="A26" s="13"/>
      <c r="B26" s="3" t="s">
        <v>117</v>
      </c>
      <c r="C26" s="12">
        <f>SUM(C24:C25)</f>
        <v>10407.200000000001</v>
      </c>
      <c r="D26" s="42">
        <f>C26+D22</f>
        <v>71962.63</v>
      </c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topLeftCell="A2" zoomScale="65" zoomScaleNormal="65" zoomScaleSheetLayoutView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6.5703125" customWidth="1"/>
    <col min="5" max="5" width="16.140625" customWidth="1"/>
    <col min="6" max="6" width="16.7109375" customWidth="1"/>
    <col min="7" max="7" width="16.140625" customWidth="1"/>
    <col min="8" max="8" width="17" customWidth="1"/>
    <col min="9" max="9" width="16.28515625" customWidth="1"/>
    <col min="10" max="10" width="15.85546875" customWidth="1"/>
    <col min="11" max="11" width="16.7109375" customWidth="1"/>
    <col min="12" max="12" width="17" customWidth="1"/>
    <col min="13" max="13" width="18.140625" customWidth="1"/>
    <col min="14" max="14" width="19.28515625" customWidth="1"/>
  </cols>
  <sheetData>
    <row r="1" spans="1:14" ht="21" x14ac:dyDescent="0.35">
      <c r="A1" s="66" t="s">
        <v>54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18.75" x14ac:dyDescent="0.3">
      <c r="A2" s="48" t="s">
        <v>42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69145.33</v>
      </c>
      <c r="C4" s="24">
        <f t="shared" ref="C4:N4" si="0">C5+C6+C7</f>
        <v>68270.33</v>
      </c>
      <c r="D4" s="24">
        <f>D5+D6+D7</f>
        <v>68270.33</v>
      </c>
      <c r="E4" s="24">
        <f t="shared" si="0"/>
        <v>68270.33</v>
      </c>
      <c r="F4" s="24">
        <f t="shared" si="0"/>
        <v>68270.33</v>
      </c>
      <c r="G4" s="24">
        <f t="shared" si="0"/>
        <v>68270.33</v>
      </c>
      <c r="H4" s="24">
        <f t="shared" si="0"/>
        <v>68270.33</v>
      </c>
      <c r="I4" s="24">
        <f t="shared" si="0"/>
        <v>68270.33</v>
      </c>
      <c r="J4" s="24">
        <f t="shared" si="0"/>
        <v>68270.33</v>
      </c>
      <c r="K4" s="24">
        <f t="shared" si="0"/>
        <v>68270.33</v>
      </c>
      <c r="L4" s="24">
        <f t="shared" si="0"/>
        <v>71770.33</v>
      </c>
      <c r="M4" s="24">
        <f t="shared" si="0"/>
        <v>81395.33</v>
      </c>
      <c r="N4" s="24">
        <f t="shared" si="0"/>
        <v>836743.96000000008</v>
      </c>
    </row>
    <row r="5" spans="1:14" ht="39" customHeight="1" x14ac:dyDescent="0.35">
      <c r="A5" s="28" t="s">
        <v>17</v>
      </c>
      <c r="B5" s="25">
        <v>42228.4</v>
      </c>
      <c r="C5" s="25">
        <v>42228.4</v>
      </c>
      <c r="D5" s="25">
        <v>42228.4</v>
      </c>
      <c r="E5" s="25">
        <v>42228.4</v>
      </c>
      <c r="F5" s="25">
        <v>42228.4</v>
      </c>
      <c r="G5" s="25">
        <v>42228.4</v>
      </c>
      <c r="H5" s="25">
        <v>42228.4</v>
      </c>
      <c r="I5" s="25">
        <v>42228.4</v>
      </c>
      <c r="J5" s="25">
        <v>42228.4</v>
      </c>
      <c r="K5" s="25">
        <v>42228.4</v>
      </c>
      <c r="L5" s="25">
        <v>42228.4</v>
      </c>
      <c r="M5" s="25">
        <v>42228.4</v>
      </c>
      <c r="N5" s="25">
        <f>SUM(B5:M5)</f>
        <v>506740.8000000001</v>
      </c>
    </row>
    <row r="6" spans="1:14" ht="44.25" customHeight="1" x14ac:dyDescent="0.35">
      <c r="A6" s="28" t="s">
        <v>39</v>
      </c>
      <c r="B6" s="25">
        <v>26041.93</v>
      </c>
      <c r="C6" s="25">
        <v>26041.93</v>
      </c>
      <c r="D6" s="25">
        <v>26041.93</v>
      </c>
      <c r="E6" s="25">
        <v>26041.93</v>
      </c>
      <c r="F6" s="25">
        <v>26041.93</v>
      </c>
      <c r="G6" s="25">
        <v>26041.93</v>
      </c>
      <c r="H6" s="25">
        <v>26041.93</v>
      </c>
      <c r="I6" s="25">
        <v>26041.93</v>
      </c>
      <c r="J6" s="25">
        <v>26041.93</v>
      </c>
      <c r="K6" s="25">
        <v>26041.93</v>
      </c>
      <c r="L6" s="25">
        <v>26041.93</v>
      </c>
      <c r="M6" s="25">
        <v>26041.93</v>
      </c>
      <c r="N6" s="25">
        <f>SUM(B6:M6)</f>
        <v>312503.15999999997</v>
      </c>
    </row>
    <row r="7" spans="1:14" ht="44.25" customHeight="1" x14ac:dyDescent="0.35">
      <c r="A7" s="28" t="s">
        <v>32</v>
      </c>
      <c r="B7" s="25">
        <v>875</v>
      </c>
      <c r="C7" s="25"/>
      <c r="D7" s="25"/>
      <c r="E7" s="25"/>
      <c r="F7" s="25"/>
      <c r="G7" s="25"/>
      <c r="H7" s="25"/>
      <c r="I7" s="25"/>
      <c r="J7" s="25"/>
      <c r="K7" s="25"/>
      <c r="L7" s="25">
        <v>3500</v>
      </c>
      <c r="M7" s="25">
        <v>13125</v>
      </c>
      <c r="N7" s="25">
        <f>SUM(B7:M7)</f>
        <v>17500</v>
      </c>
    </row>
    <row r="8" spans="1:14" ht="36" customHeight="1" x14ac:dyDescent="0.35">
      <c r="A8" s="29" t="s">
        <v>18</v>
      </c>
      <c r="B8" s="24">
        <f>B9+B10+B11+B12+B13</f>
        <v>63304.92</v>
      </c>
      <c r="C8" s="24">
        <f t="shared" ref="C8:M8" si="1">C9+C10+C11+C12+C13</f>
        <v>59794.67</v>
      </c>
      <c r="D8" s="24">
        <f t="shared" si="1"/>
        <v>63856.89</v>
      </c>
      <c r="E8" s="24">
        <f t="shared" si="1"/>
        <v>60909.2</v>
      </c>
      <c r="F8" s="24">
        <f t="shared" si="1"/>
        <v>57474.16</v>
      </c>
      <c r="G8" s="24">
        <f t="shared" si="1"/>
        <v>53943.61</v>
      </c>
      <c r="H8" s="24">
        <f t="shared" si="1"/>
        <v>56481.14</v>
      </c>
      <c r="I8" s="24">
        <f t="shared" si="1"/>
        <v>66942.73</v>
      </c>
      <c r="J8" s="24">
        <f t="shared" si="1"/>
        <v>66120.78</v>
      </c>
      <c r="K8" s="24">
        <f t="shared" si="1"/>
        <v>62046.619999999995</v>
      </c>
      <c r="L8" s="24">
        <f t="shared" si="1"/>
        <v>98298.45</v>
      </c>
      <c r="M8" s="24">
        <f t="shared" si="1"/>
        <v>58439.18</v>
      </c>
      <c r="N8" s="24">
        <f t="shared" ref="N8:N23" si="2">SUM(B8:M8)</f>
        <v>767612.35</v>
      </c>
    </row>
    <row r="9" spans="1:14" ht="40.5" customHeight="1" x14ac:dyDescent="0.35">
      <c r="A9" s="28" t="s">
        <v>19</v>
      </c>
      <c r="B9" s="25">
        <v>2158.92</v>
      </c>
      <c r="C9" s="25">
        <v>4048.08</v>
      </c>
      <c r="D9" s="25">
        <v>5281.42</v>
      </c>
      <c r="E9" s="25">
        <v>4671.92</v>
      </c>
      <c r="F9" s="25">
        <v>3201.36</v>
      </c>
      <c r="G9" s="25">
        <v>2158.92</v>
      </c>
      <c r="H9" s="25">
        <v>2158.92</v>
      </c>
      <c r="I9" s="25">
        <v>7138.92</v>
      </c>
      <c r="J9" s="25">
        <v>7592.92</v>
      </c>
      <c r="K9" s="25">
        <v>3818.92</v>
      </c>
      <c r="L9" s="25">
        <v>4905.5200000000004</v>
      </c>
      <c r="M9" s="25">
        <v>2158.92</v>
      </c>
      <c r="N9" s="24">
        <f t="shared" si="2"/>
        <v>49294.739999999991</v>
      </c>
    </row>
    <row r="10" spans="1:14" ht="45.75" customHeight="1" x14ac:dyDescent="0.35">
      <c r="A10" s="28" t="s">
        <v>20</v>
      </c>
      <c r="B10" s="26">
        <v>15860</v>
      </c>
      <c r="C10" s="25">
        <v>13340</v>
      </c>
      <c r="D10" s="25">
        <v>11430</v>
      </c>
      <c r="E10" s="25">
        <v>12510</v>
      </c>
      <c r="F10" s="25">
        <v>14310</v>
      </c>
      <c r="G10" s="25">
        <v>11430</v>
      </c>
      <c r="H10" s="25">
        <v>12780</v>
      </c>
      <c r="I10" s="25">
        <v>14889</v>
      </c>
      <c r="J10" s="25">
        <v>16380</v>
      </c>
      <c r="K10" s="25">
        <v>16483.599999999999</v>
      </c>
      <c r="L10" s="25">
        <v>14800</v>
      </c>
      <c r="M10" s="25">
        <v>12780</v>
      </c>
      <c r="N10" s="24">
        <f t="shared" si="2"/>
        <v>166992.6</v>
      </c>
    </row>
    <row r="11" spans="1:14" ht="45.75" customHeight="1" x14ac:dyDescent="0.35">
      <c r="A11" s="36" t="s">
        <v>30</v>
      </c>
      <c r="B11" s="26">
        <v>1760.6</v>
      </c>
      <c r="C11" s="25">
        <v>270.60000000000002</v>
      </c>
      <c r="D11" s="25">
        <v>1245</v>
      </c>
      <c r="E11" s="25"/>
      <c r="F11" s="25"/>
      <c r="G11" s="25"/>
      <c r="H11" s="25"/>
      <c r="I11" s="25"/>
      <c r="J11" s="25"/>
      <c r="K11" s="25"/>
      <c r="L11" s="25"/>
      <c r="M11" s="25"/>
      <c r="N11" s="24">
        <f t="shared" si="2"/>
        <v>3276.2</v>
      </c>
    </row>
    <row r="12" spans="1:14" ht="45.75" customHeight="1" x14ac:dyDescent="0.35">
      <c r="A12" s="36" t="s">
        <v>38</v>
      </c>
      <c r="B12" s="26">
        <v>38573.39</v>
      </c>
      <c r="C12" s="26">
        <v>38573.39</v>
      </c>
      <c r="D12" s="25">
        <v>38573.39</v>
      </c>
      <c r="E12" s="25">
        <v>38573.39</v>
      </c>
      <c r="F12" s="25">
        <v>38573.39</v>
      </c>
      <c r="G12" s="25">
        <v>38573.39</v>
      </c>
      <c r="H12" s="25">
        <v>38573.39</v>
      </c>
      <c r="I12" s="25">
        <v>38573.39</v>
      </c>
      <c r="J12" s="47">
        <v>38573.39</v>
      </c>
      <c r="K12" s="25">
        <v>38573.39</v>
      </c>
      <c r="L12" s="25">
        <v>72453.39</v>
      </c>
      <c r="M12" s="25">
        <v>40531.43</v>
      </c>
      <c r="N12" s="24">
        <f t="shared" si="2"/>
        <v>498718.72000000009</v>
      </c>
    </row>
    <row r="13" spans="1:14" ht="21.75" customHeight="1" x14ac:dyDescent="0.35">
      <c r="A13" s="28" t="s">
        <v>21</v>
      </c>
      <c r="B13" s="25">
        <v>4952.01</v>
      </c>
      <c r="C13" s="25">
        <v>3562.6</v>
      </c>
      <c r="D13" s="25">
        <v>7327.08</v>
      </c>
      <c r="E13" s="25">
        <v>5153.8900000000003</v>
      </c>
      <c r="F13" s="25">
        <v>1389.41</v>
      </c>
      <c r="G13" s="25">
        <v>1781.3</v>
      </c>
      <c r="H13" s="25">
        <v>2968.83</v>
      </c>
      <c r="I13" s="25">
        <v>6341.42</v>
      </c>
      <c r="J13" s="25">
        <v>3574.47</v>
      </c>
      <c r="K13" s="25">
        <v>3170.71</v>
      </c>
      <c r="L13" s="25">
        <v>6139.54</v>
      </c>
      <c r="M13" s="25">
        <v>2968.83</v>
      </c>
      <c r="N13" s="25">
        <f>SUM(B13:M13)</f>
        <v>49330.090000000004</v>
      </c>
    </row>
    <row r="14" spans="1:14" ht="23.25" customHeight="1" x14ac:dyDescent="0.35">
      <c r="A14" s="29" t="s">
        <v>22</v>
      </c>
      <c r="B14" s="24">
        <f>B15+B16+B17</f>
        <v>0</v>
      </c>
      <c r="C14" s="24">
        <f t="shared" ref="C14:M14" si="3">C15+C16+C17</f>
        <v>0</v>
      </c>
      <c r="D14" s="24">
        <f t="shared" si="3"/>
        <v>30000</v>
      </c>
      <c r="E14" s="24">
        <f t="shared" si="3"/>
        <v>14841.9</v>
      </c>
      <c r="F14" s="24">
        <f t="shared" si="3"/>
        <v>13682.1</v>
      </c>
      <c r="G14" s="24">
        <f t="shared" si="3"/>
        <v>8182.8</v>
      </c>
      <c r="H14" s="24">
        <f t="shared" si="3"/>
        <v>29192.9</v>
      </c>
      <c r="I14" s="24">
        <f t="shared" si="3"/>
        <v>7588.9400000000005</v>
      </c>
      <c r="J14" s="24">
        <f t="shared" si="3"/>
        <v>7100.2</v>
      </c>
      <c r="K14" s="24">
        <f t="shared" si="3"/>
        <v>36858.43</v>
      </c>
      <c r="L14" s="24">
        <f t="shared" si="3"/>
        <v>32168</v>
      </c>
      <c r="M14" s="24">
        <f t="shared" si="3"/>
        <v>0</v>
      </c>
      <c r="N14" s="24">
        <f t="shared" si="2"/>
        <v>179615.27000000002</v>
      </c>
    </row>
    <row r="15" spans="1:14" ht="42" customHeight="1" x14ac:dyDescent="0.35">
      <c r="A15" s="28" t="s">
        <v>23</v>
      </c>
      <c r="B15" s="25"/>
      <c r="C15" s="25"/>
      <c r="D15" s="25"/>
      <c r="E15" s="25">
        <v>7532.4</v>
      </c>
      <c r="F15" s="25">
        <v>1881.7</v>
      </c>
      <c r="G15" s="25">
        <v>8182.8</v>
      </c>
      <c r="H15" s="25"/>
      <c r="I15" s="25"/>
      <c r="J15" s="25">
        <v>7100.2</v>
      </c>
      <c r="K15" s="25">
        <v>36858.43</v>
      </c>
      <c r="L15" s="25">
        <v>10407.200000000001</v>
      </c>
      <c r="M15" s="25"/>
      <c r="N15" s="25">
        <f t="shared" si="2"/>
        <v>71962.73</v>
      </c>
    </row>
    <row r="16" spans="1:14" ht="40.5" customHeight="1" x14ac:dyDescent="0.35">
      <c r="A16" s="28" t="s">
        <v>24</v>
      </c>
      <c r="B16" s="25"/>
      <c r="C16" s="25"/>
      <c r="D16" s="25">
        <v>30000</v>
      </c>
      <c r="E16" s="25">
        <v>7309.5</v>
      </c>
      <c r="F16" s="25">
        <v>11800.4</v>
      </c>
      <c r="G16" s="25"/>
      <c r="H16" s="25">
        <v>29192.9</v>
      </c>
      <c r="I16" s="25">
        <v>2667.1</v>
      </c>
      <c r="J16" s="25"/>
      <c r="K16" s="25"/>
      <c r="L16" s="25">
        <v>6355.4</v>
      </c>
      <c r="M16" s="25"/>
      <c r="N16" s="25">
        <f>SUM(B16:M16)</f>
        <v>87325.3</v>
      </c>
    </row>
    <row r="17" spans="1:14" ht="40.5" customHeight="1" x14ac:dyDescent="0.35">
      <c r="A17" s="36" t="s">
        <v>31</v>
      </c>
      <c r="B17" s="25"/>
      <c r="C17" s="25"/>
      <c r="D17" s="25"/>
      <c r="E17" s="25"/>
      <c r="F17" s="25"/>
      <c r="G17" s="25"/>
      <c r="H17" s="25"/>
      <c r="I17" s="25">
        <v>4921.84</v>
      </c>
      <c r="J17" s="25"/>
      <c r="K17" s="25"/>
      <c r="L17" s="25">
        <v>15405.4</v>
      </c>
      <c r="M17" s="25"/>
      <c r="N17" s="25">
        <f t="shared" si="2"/>
        <v>20327.239999999998</v>
      </c>
    </row>
    <row r="18" spans="1:14" ht="40.5" customHeight="1" x14ac:dyDescent="0.35">
      <c r="A18" s="45" t="s">
        <v>41</v>
      </c>
      <c r="B18" s="25"/>
      <c r="C18" s="25"/>
      <c r="D18" s="25"/>
      <c r="E18" s="25"/>
      <c r="F18" s="25">
        <v>13237.6</v>
      </c>
      <c r="G18" s="25">
        <v>27897.8</v>
      </c>
      <c r="H18" s="25"/>
      <c r="I18" s="25">
        <v>26174.1</v>
      </c>
      <c r="J18" s="25"/>
      <c r="K18" s="25"/>
      <c r="L18" s="25"/>
      <c r="M18" s="25"/>
      <c r="N18" s="24">
        <f t="shared" si="2"/>
        <v>67309.5</v>
      </c>
    </row>
    <row r="19" spans="1:14" ht="40.5" customHeight="1" x14ac:dyDescent="0.35">
      <c r="A19" s="29" t="s">
        <v>43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>N20+N22</f>
        <v>0</v>
      </c>
    </row>
    <row r="20" spans="1:14" ht="40.5" customHeight="1" x14ac:dyDescent="0.35">
      <c r="A20" s="28" t="s">
        <v>44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>
        <f>SUM(B20:M20)</f>
        <v>0</v>
      </c>
    </row>
    <row r="21" spans="1:14" ht="40.5" customHeight="1" x14ac:dyDescent="0.35">
      <c r="A21" s="28" t="s">
        <v>45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ref="N21" si="5">SUM(B21:M21)</f>
        <v>0</v>
      </c>
    </row>
    <row r="22" spans="1:14" ht="40.5" customHeight="1" x14ac:dyDescent="0.35">
      <c r="A22" s="36" t="s">
        <v>46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f>SUM(B22:M22)</f>
        <v>0</v>
      </c>
    </row>
    <row r="23" spans="1:14" ht="39.75" customHeight="1" x14ac:dyDescent="0.35">
      <c r="A23" s="29" t="s">
        <v>48</v>
      </c>
      <c r="B23" s="24">
        <v>31981.32</v>
      </c>
      <c r="C23" s="24">
        <v>31981.32</v>
      </c>
      <c r="D23" s="24">
        <v>31981.32</v>
      </c>
      <c r="E23" s="24">
        <v>31981.32</v>
      </c>
      <c r="F23" s="24">
        <v>31981.32</v>
      </c>
      <c r="G23" s="24">
        <v>31981.32</v>
      </c>
      <c r="H23" s="24">
        <v>31981.32</v>
      </c>
      <c r="I23" s="24">
        <v>31981.32</v>
      </c>
      <c r="J23" s="24">
        <v>31981.32</v>
      </c>
      <c r="K23" s="24">
        <v>31981.32</v>
      </c>
      <c r="L23" s="24">
        <v>31981.32</v>
      </c>
      <c r="M23" s="24">
        <v>31981.32</v>
      </c>
      <c r="N23" s="24">
        <f t="shared" si="2"/>
        <v>383775.84</v>
      </c>
    </row>
    <row r="24" spans="1:14" ht="22.5" customHeight="1" x14ac:dyDescent="0.35">
      <c r="A24" s="29" t="s">
        <v>25</v>
      </c>
      <c r="B24" s="24">
        <f>B4+B8+B14+B23+B18+B19</f>
        <v>164431.57</v>
      </c>
      <c r="C24" s="24">
        <f t="shared" ref="C24:M24" si="6">C4+C8+C14+C23+C18+C19</f>
        <v>160046.32</v>
      </c>
      <c r="D24" s="24">
        <f t="shared" si="6"/>
        <v>194108.54</v>
      </c>
      <c r="E24" s="24">
        <f>E4+E8+E14+E23+E18+E19</f>
        <v>176002.75</v>
      </c>
      <c r="F24" s="24">
        <f t="shared" si="6"/>
        <v>184645.51</v>
      </c>
      <c r="G24" s="24">
        <f t="shared" si="6"/>
        <v>190275.86</v>
      </c>
      <c r="H24" s="24">
        <f t="shared" si="6"/>
        <v>185925.69</v>
      </c>
      <c r="I24" s="24">
        <f t="shared" si="6"/>
        <v>200957.42</v>
      </c>
      <c r="J24" s="24">
        <f t="shared" si="6"/>
        <v>173472.63</v>
      </c>
      <c r="K24" s="24">
        <f t="shared" si="6"/>
        <v>199156.7</v>
      </c>
      <c r="L24" s="24">
        <f t="shared" si="6"/>
        <v>234218.1</v>
      </c>
      <c r="M24" s="24">
        <f t="shared" si="6"/>
        <v>171815.83000000002</v>
      </c>
      <c r="N24" s="24">
        <f>N23+N19+N18+N14+N8+N4</f>
        <v>2235056.92</v>
      </c>
    </row>
    <row r="25" spans="1:14" ht="15.75" x14ac:dyDescent="0.25">
      <c r="A25" s="67" t="s">
        <v>51</v>
      </c>
      <c r="B25" s="67"/>
      <c r="C25" s="67"/>
      <c r="D25" s="30"/>
      <c r="E25" s="30"/>
      <c r="F25" s="30"/>
      <c r="G25" s="40"/>
      <c r="H25" s="30"/>
      <c r="I25" s="30"/>
      <c r="J25" s="30"/>
      <c r="K25" s="30"/>
      <c r="L25" s="68" t="s">
        <v>29</v>
      </c>
      <c r="M25" s="68"/>
      <c r="N25" s="68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67" t="s">
        <v>27</v>
      </c>
      <c r="B27" s="67"/>
      <c r="C27" s="67"/>
      <c r="D27" s="30"/>
      <c r="E27" s="30"/>
      <c r="F27" s="30"/>
      <c r="G27" s="30"/>
      <c r="H27" s="30"/>
      <c r="I27" s="30"/>
      <c r="J27" s="30"/>
      <c r="K27" s="30"/>
      <c r="L27" s="68" t="s">
        <v>33</v>
      </c>
      <c r="M27" s="68"/>
      <c r="N27" s="68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8"/>
  <sheetViews>
    <sheetView workbookViewId="0">
      <selection activeCell="B21" sqref="B21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64" t="s">
        <v>55</v>
      </c>
      <c r="C1" s="64"/>
      <c r="D1" s="64"/>
    </row>
    <row r="2" spans="1:4" ht="15.75" x14ac:dyDescent="0.25">
      <c r="A2" s="1"/>
      <c r="B2" s="65" t="s">
        <v>42</v>
      </c>
      <c r="C2" s="65"/>
      <c r="D2" s="65"/>
    </row>
    <row r="3" spans="1:4" ht="15.75" x14ac:dyDescent="0.25">
      <c r="A3" s="1"/>
      <c r="B3" s="64" t="s">
        <v>40</v>
      </c>
      <c r="C3" s="64"/>
      <c r="D3" s="64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9"/>
      <c r="B5" s="3" t="s">
        <v>8</v>
      </c>
      <c r="C5" s="9"/>
      <c r="D5" s="9"/>
    </row>
    <row r="6" spans="1:4" x14ac:dyDescent="0.25">
      <c r="A6" s="9">
        <v>1</v>
      </c>
      <c r="B6" s="11" t="s">
        <v>80</v>
      </c>
      <c r="C6" s="38">
        <v>2846.5</v>
      </c>
      <c r="D6" s="3"/>
    </row>
    <row r="7" spans="1:4" x14ac:dyDescent="0.25">
      <c r="A7" s="11">
        <v>2</v>
      </c>
      <c r="B7" s="11" t="s">
        <v>81</v>
      </c>
      <c r="C7" s="38">
        <v>1080</v>
      </c>
      <c r="D7" s="3"/>
    </row>
    <row r="8" spans="1:4" x14ac:dyDescent="0.25">
      <c r="A8" s="13">
        <v>3</v>
      </c>
      <c r="B8" s="11" t="s">
        <v>82</v>
      </c>
      <c r="C8" s="16">
        <v>4719</v>
      </c>
      <c r="D8" s="12"/>
    </row>
    <row r="9" spans="1:4" ht="30" x14ac:dyDescent="0.25">
      <c r="A9" s="13">
        <v>4</v>
      </c>
      <c r="B9" s="11" t="s">
        <v>83</v>
      </c>
      <c r="C9" s="16">
        <v>2092.1</v>
      </c>
      <c r="D9" s="44"/>
    </row>
    <row r="10" spans="1:4" x14ac:dyDescent="0.25">
      <c r="A10" s="13">
        <v>5</v>
      </c>
      <c r="B10" s="11" t="s">
        <v>84</v>
      </c>
      <c r="C10" s="16">
        <v>2500</v>
      </c>
      <c r="D10" s="44"/>
    </row>
    <row r="11" spans="1:4" x14ac:dyDescent="0.25">
      <c r="A11" s="61"/>
      <c r="B11" s="33" t="s">
        <v>78</v>
      </c>
      <c r="C11" s="12">
        <f>SUM(C6:C10)</f>
        <v>13237.6</v>
      </c>
      <c r="D11" s="12">
        <f>C11</f>
        <v>13237.6</v>
      </c>
    </row>
    <row r="12" spans="1:4" x14ac:dyDescent="0.25">
      <c r="A12" s="14"/>
      <c r="B12" s="21" t="s">
        <v>9</v>
      </c>
      <c r="C12" s="15"/>
      <c r="D12" s="46"/>
    </row>
    <row r="13" spans="1:4" x14ac:dyDescent="0.25">
      <c r="A13" s="13">
        <v>1</v>
      </c>
      <c r="B13" s="34" t="s">
        <v>88</v>
      </c>
      <c r="C13" s="13">
        <f>3781.4+7720+14400</f>
        <v>25901.4</v>
      </c>
      <c r="D13" s="12"/>
    </row>
    <row r="14" spans="1:4" x14ac:dyDescent="0.25">
      <c r="A14" s="13">
        <v>2</v>
      </c>
      <c r="B14" s="13" t="s">
        <v>89</v>
      </c>
      <c r="C14" s="13">
        <v>1996.4</v>
      </c>
      <c r="D14" s="13"/>
    </row>
    <row r="15" spans="1:4" x14ac:dyDescent="0.25">
      <c r="A15" s="13"/>
      <c r="B15" s="12" t="s">
        <v>87</v>
      </c>
      <c r="C15" s="12">
        <f>SUM(C13:C14)</f>
        <v>27897.800000000003</v>
      </c>
      <c r="D15" s="12">
        <f>C15+D11</f>
        <v>41135.4</v>
      </c>
    </row>
    <row r="16" spans="1:4" x14ac:dyDescent="0.25">
      <c r="A16" s="13"/>
      <c r="B16" s="3" t="s">
        <v>11</v>
      </c>
      <c r="C16" s="12"/>
      <c r="D16" s="12"/>
    </row>
    <row r="17" spans="1:4" x14ac:dyDescent="0.25">
      <c r="A17" s="13">
        <v>1</v>
      </c>
      <c r="B17" s="11" t="s">
        <v>88</v>
      </c>
      <c r="C17" s="13">
        <v>25061.3</v>
      </c>
      <c r="D17" s="12"/>
    </row>
    <row r="18" spans="1:4" x14ac:dyDescent="0.25">
      <c r="A18" s="13">
        <v>2</v>
      </c>
      <c r="B18" s="11" t="s">
        <v>100</v>
      </c>
      <c r="C18" s="13">
        <v>720</v>
      </c>
      <c r="D18" s="12"/>
    </row>
    <row r="19" spans="1:4" ht="30" x14ac:dyDescent="0.25">
      <c r="A19" s="13">
        <v>3</v>
      </c>
      <c r="B19" s="11" t="s">
        <v>101</v>
      </c>
      <c r="C19" s="13">
        <v>392.8</v>
      </c>
      <c r="D19" s="12"/>
    </row>
    <row r="20" spans="1:4" x14ac:dyDescent="0.25">
      <c r="A20" s="13"/>
      <c r="B20" s="3" t="s">
        <v>98</v>
      </c>
      <c r="C20" s="12">
        <f>SUM(C17:C19)</f>
        <v>26174.1</v>
      </c>
      <c r="D20" s="12">
        <f>C20+D15</f>
        <v>67309.5</v>
      </c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3"/>
    </row>
    <row r="31" spans="1:4" x14ac:dyDescent="0.25">
      <c r="A31" s="13"/>
      <c r="B31" s="3"/>
      <c r="C31" s="12"/>
      <c r="D31" s="12"/>
    </row>
    <row r="32" spans="1:4" x14ac:dyDescent="0.25">
      <c r="A32" s="13"/>
      <c r="B32" s="3"/>
      <c r="C32" s="13"/>
      <c r="D32" s="13"/>
    </row>
    <row r="33" spans="1:4" x14ac:dyDescent="0.25">
      <c r="A33" s="13"/>
      <c r="B33" s="13"/>
      <c r="C33" s="12"/>
      <c r="D33" s="12"/>
    </row>
    <row r="34" spans="1:4" x14ac:dyDescent="0.25">
      <c r="A34" s="13"/>
      <c r="B34" s="12"/>
      <c r="C34" s="13"/>
      <c r="D34" s="12"/>
    </row>
    <row r="35" spans="1:4" x14ac:dyDescent="0.25">
      <c r="A35" s="13"/>
      <c r="B35" s="13"/>
      <c r="C35" s="13"/>
      <c r="D35" s="12"/>
    </row>
    <row r="36" spans="1:4" x14ac:dyDescent="0.25">
      <c r="A36" s="13"/>
      <c r="B36" s="11"/>
      <c r="C36" s="13"/>
      <c r="D36" s="12"/>
    </row>
    <row r="37" spans="1:4" x14ac:dyDescent="0.25">
      <c r="A37" s="13"/>
      <c r="B37" s="3"/>
      <c r="C37" s="12"/>
      <c r="D37" s="12"/>
    </row>
    <row r="38" spans="1:4" x14ac:dyDescent="0.25">
      <c r="A38" s="13"/>
      <c r="B38" s="3"/>
      <c r="C38" s="12"/>
      <c r="D38" s="12"/>
    </row>
    <row r="39" spans="1:4" x14ac:dyDescent="0.25">
      <c r="A39" s="13"/>
      <c r="B39" s="11"/>
      <c r="C39" s="13"/>
      <c r="D39" s="12"/>
    </row>
    <row r="40" spans="1:4" x14ac:dyDescent="0.25">
      <c r="A40" s="13"/>
      <c r="B40" s="3"/>
      <c r="C40" s="12"/>
      <c r="D40" s="12"/>
    </row>
    <row r="41" spans="1:4" x14ac:dyDescent="0.25">
      <c r="A41" s="13"/>
      <c r="B41" s="3"/>
      <c r="C41" s="12"/>
      <c r="D41" s="12"/>
    </row>
    <row r="42" spans="1:4" x14ac:dyDescent="0.25">
      <c r="A42" s="13"/>
      <c r="B42" s="11"/>
      <c r="C42" s="13"/>
      <c r="D42" s="12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1"/>
      <c r="C44" s="13"/>
      <c r="D44" s="12"/>
    </row>
    <row r="45" spans="1:4" x14ac:dyDescent="0.25">
      <c r="A45" s="13"/>
      <c r="B45" s="13"/>
      <c r="C45" s="13"/>
      <c r="D45" s="12"/>
    </row>
    <row r="46" spans="1:4" x14ac:dyDescent="0.25">
      <c r="A46" s="13"/>
      <c r="B46" s="11"/>
      <c r="C46" s="13"/>
      <c r="D46" s="12"/>
    </row>
    <row r="47" spans="1:4" x14ac:dyDescent="0.25">
      <c r="A47" s="13"/>
      <c r="B47" s="3"/>
      <c r="C47" s="13"/>
      <c r="D47" s="12"/>
    </row>
    <row r="48" spans="1:4" x14ac:dyDescent="0.25">
      <c r="A48" s="13"/>
      <c r="B48" s="13"/>
      <c r="C48" s="13"/>
      <c r="D48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2021-01-27T07:06:27Z</cp:lastPrinted>
  <dcterms:created xsi:type="dcterms:W3CDTF">2011-07-25T05:21:17Z</dcterms:created>
  <dcterms:modified xsi:type="dcterms:W3CDTF">2026-01-22T06:56:26Z</dcterms:modified>
</cp:coreProperties>
</file>