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4DC736BE-BD2B-4D13-81B8-9A7F9DAE0ED1}" xr6:coauthVersionLast="47" xr6:coauthVersionMax="47" xr10:uidLastSave="{00000000-0000-0000-0000-000000000000}"/>
  <bookViews>
    <workbookView xWindow="-120" yWindow="-120" windowWidth="29040" windowHeight="15840" tabRatio="745" activeTab="4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7" l="1"/>
  <c r="D34" i="3"/>
  <c r="C34" i="3"/>
  <c r="D58" i="4"/>
  <c r="C58" i="4"/>
  <c r="D38" i="2"/>
  <c r="C38" i="2"/>
  <c r="D66" i="1"/>
  <c r="C66" i="1"/>
  <c r="D28" i="3"/>
  <c r="D12" i="7"/>
  <c r="C49" i="4"/>
  <c r="D34" i="2"/>
  <c r="D16" i="6"/>
  <c r="D61" i="1"/>
  <c r="C61" i="1"/>
  <c r="D16" i="9"/>
  <c r="D14" i="9"/>
  <c r="D12" i="9"/>
  <c r="C12" i="9"/>
  <c r="C10" i="9"/>
  <c r="D8" i="9"/>
  <c r="C8" i="9"/>
  <c r="K24" i="5"/>
  <c r="J24" i="5"/>
  <c r="I24" i="5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E16" i="5"/>
  <c r="N15" i="5"/>
  <c r="M14" i="5"/>
  <c r="L14" i="5"/>
  <c r="K14" i="5"/>
  <c r="J14" i="5"/>
  <c r="I14" i="5"/>
  <c r="H14" i="5"/>
  <c r="G14" i="5"/>
  <c r="F14" i="5"/>
  <c r="E14" i="5"/>
  <c r="D14" i="5"/>
  <c r="C14" i="5"/>
  <c r="B14" i="5"/>
  <c r="N13" i="5"/>
  <c r="N12" i="5"/>
  <c r="F12" i="5"/>
  <c r="N11" i="5"/>
  <c r="N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C42" i="4"/>
  <c r="C33" i="4"/>
  <c r="C27" i="4"/>
  <c r="C22" i="4"/>
  <c r="C17" i="4"/>
  <c r="C10" i="4"/>
  <c r="D6" i="4"/>
  <c r="D10" i="7"/>
  <c r="D8" i="7"/>
  <c r="D26" i="3"/>
  <c r="D24" i="3"/>
  <c r="C24" i="3"/>
  <c r="D18" i="3"/>
  <c r="C18" i="3"/>
  <c r="D14" i="3"/>
  <c r="D12" i="3"/>
  <c r="D10" i="3"/>
  <c r="C10" i="3"/>
  <c r="D6" i="3"/>
  <c r="D14" i="6"/>
  <c r="D12" i="6"/>
  <c r="D10" i="6"/>
  <c r="D8" i="6"/>
  <c r="D6" i="6"/>
  <c r="D32" i="2"/>
  <c r="C32" i="2"/>
  <c r="D28" i="2"/>
  <c r="C28" i="2"/>
  <c r="D23" i="2"/>
  <c r="D21" i="2"/>
  <c r="D19" i="2"/>
  <c r="D17" i="2"/>
  <c r="D15" i="2"/>
  <c r="D13" i="2"/>
  <c r="D11" i="2"/>
  <c r="D9" i="2"/>
  <c r="C9" i="2"/>
  <c r="D54" i="1"/>
  <c r="C54" i="1"/>
  <c r="D49" i="1"/>
  <c r="C49" i="1"/>
  <c r="C48" i="1"/>
  <c r="D43" i="1"/>
  <c r="C43" i="1"/>
  <c r="D38" i="1"/>
  <c r="C38" i="1"/>
  <c r="D34" i="1"/>
  <c r="C34" i="1"/>
  <c r="D30" i="1"/>
  <c r="C30" i="1"/>
  <c r="D24" i="1"/>
  <c r="C24" i="1"/>
  <c r="D19" i="1"/>
  <c r="C19" i="1"/>
  <c r="D15" i="1"/>
  <c r="C15" i="1"/>
  <c r="D10" i="1"/>
  <c r="C10" i="1"/>
  <c r="D10" i="4" l="1"/>
  <c r="D17" i="4" s="1"/>
  <c r="D22" i="4" s="1"/>
  <c r="D27" i="4" s="1"/>
  <c r="D33" i="4" s="1"/>
  <c r="D35" i="4" s="1"/>
  <c r="D37" i="4" s="1"/>
  <c r="D42" i="4" s="1"/>
  <c r="D49" i="4" s="1"/>
  <c r="N14" i="5"/>
  <c r="M24" i="5"/>
  <c r="N8" i="5"/>
  <c r="L24" i="5"/>
  <c r="N4" i="5"/>
  <c r="N24" i="5" s="1"/>
</calcChain>
</file>

<file path=xl/sharedStrings.xml><?xml version="1.0" encoding="utf-8"?>
<sst xmlns="http://schemas.openxmlformats.org/spreadsheetml/2006/main" count="296" uniqueCount="156">
  <si>
    <t>Лицевой счёт  2025г</t>
  </si>
  <si>
    <t>Сосновая,48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</si>
  <si>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</si>
  <si>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</si>
  <si>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</si>
  <si>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</si>
  <si>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</si>
  <si>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</si>
  <si>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</si>
  <si>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Устранение течи на стояке отопления квартира №133</t>
  </si>
  <si>
    <t>Прочистка фильтров ГВс ХВС отопления в подвале</t>
  </si>
  <si>
    <t>Итого за январь</t>
  </si>
  <si>
    <t>Февраль</t>
  </si>
  <si>
    <t>Аварийная установка заглушки на стояк отопления квартира №153</t>
  </si>
  <si>
    <t>Итого за февраль</t>
  </si>
  <si>
    <t>Март</t>
  </si>
  <si>
    <t>Итого за март</t>
  </si>
  <si>
    <t>Апрель</t>
  </si>
  <si>
    <t>Промывка системы отопления и ГВС в подвале</t>
  </si>
  <si>
    <t>Итого за апрель</t>
  </si>
  <si>
    <t>Май</t>
  </si>
  <si>
    <t>Устранение течи на стояке отопления квартира №210 аварийно</t>
  </si>
  <si>
    <t>Устранение течи на стояке отопления квартира №167 аварийно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</si>
  <si>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</si>
  <si>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</si>
  <si>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</si>
  <si>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</si>
  <si>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</si>
  <si>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</si>
  <si>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</si>
  <si>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</si>
  <si>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>Сентябрь</t>
  </si>
  <si>
    <t>Запуск отопления, развоздушка</t>
  </si>
  <si>
    <t>Устранение течи на стояках отопления квартира №185,174</t>
  </si>
  <si>
    <t>Итого за сентябрь</t>
  </si>
  <si>
    <t>Октябрь</t>
  </si>
  <si>
    <t>Устранение течи на стояке отопления квартира №113</t>
  </si>
  <si>
    <t>Итого за октябрь</t>
  </si>
  <si>
    <t xml:space="preserve">2.Техническое обслуживание конструктивных элементов </t>
  </si>
  <si>
    <t>Техническое обслуживание системы видеонаблюдения</t>
  </si>
  <si>
    <t>Изготовление дубликата ключа от подвала</t>
  </si>
  <si>
    <t>Чистка снега после трактора</t>
  </si>
  <si>
    <t xml:space="preserve">Очистка подъездных козырьков от мусора </t>
  </si>
  <si>
    <t>Изготовление дубликата ключа от чердака</t>
  </si>
  <si>
    <t>Наклейки на подъездные двери</t>
  </si>
  <si>
    <t>3.Техническое обслуживание электрооборудования</t>
  </si>
  <si>
    <t>Восстановление освещения подъезд №3</t>
  </si>
  <si>
    <t>Монтаж светильников подъезд №2</t>
  </si>
  <si>
    <t>Замена светильника подъезд №3</t>
  </si>
  <si>
    <t>Замена светодиодных лампочек в подъезде №1,2 на чердаке</t>
  </si>
  <si>
    <t>Восстановление освещения на площедке лифта аварийно подъезд №4</t>
  </si>
  <si>
    <t>4.Текущий ремонт конструктивных элементов</t>
  </si>
  <si>
    <t>Замена доводчика входной двери замена тяги подъезд №2</t>
  </si>
  <si>
    <t>Замена блока питания домофона БП2006 подъезд №2</t>
  </si>
  <si>
    <t>Замена панели домофона КС2006 подъезд №2</t>
  </si>
  <si>
    <t>Ремонт входной подъездной двери подъезд №3</t>
  </si>
  <si>
    <t>Ремонт входной подъездной двери подъезд №2</t>
  </si>
  <si>
    <t>Замена абоненской трубки квартира №26</t>
  </si>
  <si>
    <t>Ремонт отмоски по периметру дома</t>
  </si>
  <si>
    <t>Ремонт напольной плитки подъезд №1-4</t>
  </si>
  <si>
    <t>Ремонт подъездной двери подъезд №4</t>
  </si>
  <si>
    <t>Утепление шва, торец квартира №2</t>
  </si>
  <si>
    <t>Замена кнопки выхода, установка подсветки кнопки выхода подъезд №2</t>
  </si>
  <si>
    <t>Устранение протекания примыкания кровли балкона квартира №67,185</t>
  </si>
  <si>
    <t>Лицевой счёт  2024г</t>
  </si>
  <si>
    <t>5.Текущий ремонт эл.оборудования</t>
  </si>
  <si>
    <t>Установка светильников подъезд №1</t>
  </si>
  <si>
    <t>Замена светильника подъезд №3 5 этаж</t>
  </si>
  <si>
    <t>Замена светильника подъезд №1  1,2  этаж</t>
  </si>
  <si>
    <t>Лицевой счёт 2025г</t>
  </si>
  <si>
    <t>6.Текущий ремонт инженерного оборудования</t>
  </si>
  <si>
    <t>Ремонт трубы отопления в теплоузле сварочные работы</t>
  </si>
  <si>
    <t>Замена кран фильтра на стояке ХВС квартира №153</t>
  </si>
  <si>
    <t>Частичная замена стояка отопления квартира №198</t>
  </si>
  <si>
    <t>Замена запорной арматуры на стояке ГВС теплообменника в подвале подъезд №1</t>
  </si>
  <si>
    <t>Замена кранов на стояках отопления в подвале и на чердаке подъезд №3</t>
  </si>
  <si>
    <t>Замена крановГНВС ХВС перед водосчетчиком квартира №162</t>
  </si>
  <si>
    <t xml:space="preserve">Замена кранов на стояках ГВС на чердаке </t>
  </si>
  <si>
    <t>Замена стояков отопления и кранов на стояке отопления квартира №161</t>
  </si>
  <si>
    <t>Замена отовода на теплоузле</t>
  </si>
  <si>
    <t>Замена стояков отопления Квартира №117</t>
  </si>
  <si>
    <t>Установка 2х кранов на стояках отопления, замена стояка отопления квартира №167</t>
  </si>
  <si>
    <t>Замена батареи и стояка отопления квартира №114</t>
  </si>
  <si>
    <t>Установка кранов для полива</t>
  </si>
  <si>
    <t>Замена уголка на летнем водопроводе</t>
  </si>
  <si>
    <t>Замена кранов на стояке отопления квартира №166</t>
  </si>
  <si>
    <t>Чистка фильтров ГВС ХВС и отополения в подвале</t>
  </si>
  <si>
    <t>Установка монометра в подвале</t>
  </si>
  <si>
    <t>Замена стояков отопления, подключение прибора отопления квартира №60</t>
  </si>
  <si>
    <t>Замена кранов на стояках отопления в подвале  подъезд №1</t>
  </si>
  <si>
    <t>Установка кранов по стоякам отопления аварийно квартира №185</t>
  </si>
  <si>
    <t>Замена кранов на стояках отопления и ГВС в подвале подъезд №1,2</t>
  </si>
  <si>
    <t>Замена участка трубы на стояке отопления квартира №113</t>
  </si>
  <si>
    <t>Установка кранов на стояк отопления, подключение квартира №174</t>
  </si>
  <si>
    <t>Лицевой счет. Сводный расчет  2025г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</si>
  <si>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</si>
  <si>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</si>
  <si>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</si>
  <si>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</si>
  <si>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</si>
  <si>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</si>
  <si>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</si>
  <si>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</si>
  <si>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</si>
  <si>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</si>
  <si>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</si>
  <si>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</si>
  <si>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</si>
  <si>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</si>
  <si>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</si>
  <si>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</si>
  <si>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</si>
  <si>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</si>
  <si>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</si>
  <si>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</si>
  <si>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</si>
  <si>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</si>
  <si>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6. Расходы по содержанию УК</t>
  </si>
  <si>
    <t>ВСЕГО</t>
  </si>
  <si>
    <t>Ген.директор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</si>
  <si>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</si>
  <si>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</si>
  <si>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</si>
  <si>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</si>
  <si>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>Покраска бордюр</t>
  </si>
  <si>
    <t>Выданы материалы председателю совета дома для покраски шлагбаума</t>
  </si>
  <si>
    <t>Скос травы на придомовой территории</t>
  </si>
  <si>
    <t>Демонтаж старых и изготовление и монтаж новых урн возле подъездов №1,2,3,4</t>
  </si>
  <si>
    <t>Выданы материалы председателю совета дома материалы (краску) для нужд дома</t>
  </si>
  <si>
    <t>Установка заглушек на батарее квартира №174</t>
  </si>
  <si>
    <t>Устранение течи на стояке отопления квартира №66</t>
  </si>
  <si>
    <t>Устранение течи радиатора отопления квартира №61</t>
  </si>
  <si>
    <t>Итого за ноябрь</t>
  </si>
  <si>
    <t xml:space="preserve">Замена освещения в подвале </t>
  </si>
  <si>
    <t>Замена стоякка отопления. Замена кранов на батарее квартира №193</t>
  </si>
  <si>
    <t>Частичная замена стояка отопления квартира №190</t>
  </si>
  <si>
    <t>Замена крана на подпитке теплообменника в подвале. Установка хомута на стояк отопления</t>
  </si>
  <si>
    <t>Замена стояка отопления, частичная обрезка, нарезка резьбы квартира №55</t>
  </si>
  <si>
    <t>Замена кранов на стояках отопления квартира №55</t>
  </si>
  <si>
    <t>Замена светильников с датчиком движения подъезд №3  9 этаж</t>
  </si>
  <si>
    <t>Ремонт линии питания домофона квартира №68</t>
  </si>
  <si>
    <t>Устранение течи на стояке отопления квартира №102</t>
  </si>
  <si>
    <t>Итого за декабрь</t>
  </si>
  <si>
    <t>Прочистка вентиляции квартира №99</t>
  </si>
  <si>
    <t>Монтаж перемычек на теплообменнике в подвале №3</t>
  </si>
  <si>
    <t>Ремонт стояка отопления квартира №39 сварочные работы</t>
  </si>
  <si>
    <t>Чистка теплообменника в подвале</t>
  </si>
  <si>
    <t>Сборка и опрессовка теплообменника, замена прокладок</t>
  </si>
  <si>
    <t>Ремонтные, сварочные работы в подвале</t>
  </si>
  <si>
    <t>Частичная замена стояка отопления квартира №179</t>
  </si>
  <si>
    <t>Сборка  теплообменника, запуск ГВС</t>
  </si>
  <si>
    <t>Ремонт тяги доводчика входной двери подъезд №2</t>
  </si>
  <si>
    <t>Замена доводчика закрытия входной двери подъезд №2</t>
  </si>
  <si>
    <t>Ремонт тяги доводчика входной двери подъезд №1</t>
  </si>
  <si>
    <t>Ремонт тяги доводчика закрытия входной двери подъезд №2</t>
  </si>
  <si>
    <t>Замена прожекторов, замена светильников подъезд №1,2,3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</si>
</sst>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 applyAlignment="1">
      <alignment wrapText="1" shrinkToFi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10" fillId="2" borderId="1" xfId="0" applyFont="1" applyFill="1" applyBorder="1"/>
    <xf numFmtId="49" fontId="10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/>
    <xf numFmtId="0" fontId="6" fillId="0" borderId="0" xfId="0" applyFont="1"/>
    <xf numFmtId="0" fontId="9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6" fillId="0" borderId="1" xfId="0" applyNumberFormat="1" applyFont="1" applyBorder="1"/>
    <xf numFmtId="2" fontId="0" fillId="0" borderId="1" xfId="0" applyNumberFormat="1" applyBorder="1"/>
    <xf numFmtId="0" fontId="1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3" xfId="0" applyBorder="1"/>
    <xf numFmtId="0" fontId="6" fillId="0" borderId="5" xfId="0" applyFont="1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2" fontId="6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2" fillId="0" borderId="1" xfId="0" applyFont="1" applyBorder="1"/>
    <xf numFmtId="0" fontId="15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opLeftCell="A51" workbookViewId="0">
      <selection activeCell="D66" sqref="D66"/>
    </sheetView>
  </sheetViews>
  <sheetFormatPr defaultColWidth="9" defaultRowHeight="15" x14ac:dyDescent="0.25"/>
  <cols>
    <col min="1" max="1" width="5" customWidth="1"/>
    <col min="2" max="2" width="48.710937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5" t="s">
        <v>0</v>
      </c>
      <c r="C1" s="75"/>
      <c r="D1" s="75"/>
      <c r="E1" s="44"/>
      <c r="F1" s="44"/>
      <c r="G1" s="44"/>
      <c r="H1" s="44"/>
    </row>
    <row r="2" spans="1:8" ht="15.95" customHeight="1" x14ac:dyDescent="0.25">
      <c r="A2" s="1"/>
      <c r="B2" s="27" t="s">
        <v>1</v>
      </c>
      <c r="C2" s="40"/>
      <c r="D2" s="40"/>
      <c r="E2" s="1"/>
      <c r="F2" s="1"/>
      <c r="G2" s="1"/>
      <c r="H2" s="1"/>
    </row>
    <row r="3" spans="1:8" ht="15.95" customHeight="1" x14ac:dyDescent="0.25">
      <c r="A3" s="1"/>
      <c r="B3" s="75" t="s">
        <v>2</v>
      </c>
      <c r="C3" s="75"/>
      <c r="D3" s="75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63"/>
      <c r="B5" s="67" t="s">
        <v>6</v>
      </c>
      <c r="C5" s="68"/>
      <c r="D5" s="68"/>
      <c r="E5" s="1"/>
      <c r="F5" s="1"/>
      <c r="G5" s="1"/>
      <c r="H5" s="1"/>
    </row>
    <row r="6" spans="1:8" ht="30" x14ac:dyDescent="0.25">
      <c r="A6" s="60">
        <v>1</v>
      </c>
      <c r="B6" s="60" t="s">
        <v>7</v>
      </c>
      <c r="C6" s="60">
        <v>1223.92</v>
      </c>
      <c r="D6" s="61"/>
      <c r="E6" s="1"/>
      <c r="F6" s="1"/>
    </row>
    <row r="7" spans="1:8" ht="60" x14ac:dyDescent="0.25">
      <c r="A7" s="63">
        <v>2</v>
      </c>
      <c r="B7" s="60" t="s">
        <v>8</v>
      </c>
      <c r="C7" s="69">
        <v>935</v>
      </c>
      <c r="D7" s="68"/>
      <c r="E7" s="1"/>
      <c r="F7" s="1"/>
    </row>
    <row r="8" spans="1:8" ht="30" x14ac:dyDescent="0.25">
      <c r="A8" s="63">
        <v>3</v>
      </c>
      <c r="B8" s="60" t="s">
        <v>9</v>
      </c>
      <c r="C8" s="69">
        <v>2335.4</v>
      </c>
      <c r="D8" s="68"/>
      <c r="E8" s="1"/>
      <c r="F8" s="1"/>
    </row>
    <row r="9" spans="1:8" ht="30" x14ac:dyDescent="0.25">
      <c r="A9" s="63">
        <v>4</v>
      </c>
      <c r="B9" s="60" t="s">
        <v>10</v>
      </c>
      <c r="C9" s="69">
        <v>7652.4</v>
      </c>
      <c r="D9" s="68"/>
      <c r="E9" s="1"/>
      <c r="F9" s="1"/>
    </row>
    <row r="10" spans="1:8" x14ac:dyDescent="0.25">
      <c r="A10" s="60"/>
      <c r="B10" s="61" t="s">
        <v>11</v>
      </c>
      <c r="C10" s="61">
        <f>SUM(C6:C9)</f>
        <v>12146.72</v>
      </c>
      <c r="D10" s="61">
        <f>C10</f>
        <v>12146.72</v>
      </c>
      <c r="E10" s="1"/>
      <c r="F10" s="1"/>
    </row>
    <row r="11" spans="1:8" x14ac:dyDescent="0.25">
      <c r="A11" s="63"/>
      <c r="B11" s="67" t="s">
        <v>12</v>
      </c>
      <c r="C11" s="68"/>
      <c r="D11" s="68"/>
      <c r="E11" s="1"/>
      <c r="F11" s="1"/>
    </row>
    <row r="12" spans="1:8" ht="30" x14ac:dyDescent="0.25">
      <c r="A12" s="60">
        <v>1</v>
      </c>
      <c r="B12" s="60" t="s">
        <v>7</v>
      </c>
      <c r="C12" s="60">
        <v>1223.92</v>
      </c>
      <c r="D12" s="61"/>
      <c r="E12" s="1"/>
      <c r="F12" s="1"/>
    </row>
    <row r="13" spans="1:8" s="43" customFormat="1" ht="60" x14ac:dyDescent="0.25">
      <c r="A13" s="63">
        <v>2</v>
      </c>
      <c r="B13" s="60" t="s">
        <v>8</v>
      </c>
      <c r="C13" s="69">
        <v>935</v>
      </c>
      <c r="D13" s="68"/>
      <c r="E13" s="62"/>
      <c r="F13" s="62"/>
    </row>
    <row r="14" spans="1:8" s="43" customFormat="1" ht="30" x14ac:dyDescent="0.25">
      <c r="A14" s="60">
        <v>3</v>
      </c>
      <c r="B14" s="60" t="s">
        <v>13</v>
      </c>
      <c r="C14" s="69">
        <v>932.85</v>
      </c>
      <c r="D14" s="61"/>
      <c r="E14" s="62"/>
      <c r="F14" s="62"/>
    </row>
    <row r="15" spans="1:8" s="43" customFormat="1" x14ac:dyDescent="0.25">
      <c r="A15" s="63"/>
      <c r="B15" s="61" t="s">
        <v>14</v>
      </c>
      <c r="C15" s="70">
        <f>SUM(C12:C14)</f>
        <v>3091.77</v>
      </c>
      <c r="D15" s="70">
        <f>C15+D10</f>
        <v>15238.49</v>
      </c>
      <c r="E15" s="62"/>
      <c r="F15" s="62"/>
    </row>
    <row r="16" spans="1:8" x14ac:dyDescent="0.25">
      <c r="A16" s="63"/>
      <c r="B16" s="67" t="s">
        <v>15</v>
      </c>
      <c r="C16" s="68"/>
      <c r="D16" s="68"/>
      <c r="E16" s="1"/>
      <c r="F16" s="1"/>
    </row>
    <row r="17" spans="1:6" ht="30" x14ac:dyDescent="0.25">
      <c r="A17" s="60">
        <v>1</v>
      </c>
      <c r="B17" s="60" t="s">
        <v>7</v>
      </c>
      <c r="C17" s="60">
        <v>1223.92</v>
      </c>
      <c r="D17" s="61"/>
      <c r="E17" s="1"/>
      <c r="F17" s="1"/>
    </row>
    <row r="18" spans="1:6" ht="60" x14ac:dyDescent="0.25">
      <c r="A18" s="63">
        <v>2</v>
      </c>
      <c r="B18" s="60" t="s">
        <v>8</v>
      </c>
      <c r="C18" s="69">
        <v>935</v>
      </c>
      <c r="D18" s="68"/>
      <c r="E18" s="1"/>
      <c r="F18" s="1"/>
    </row>
    <row r="19" spans="1:6" x14ac:dyDescent="0.25">
      <c r="A19" s="60"/>
      <c r="B19" s="61" t="s">
        <v>16</v>
      </c>
      <c r="C19" s="61">
        <f>SUM(C17:C18)</f>
        <v>2158.92</v>
      </c>
      <c r="D19" s="61">
        <f>C19+D15</f>
        <v>17397.41</v>
      </c>
      <c r="E19" s="1"/>
      <c r="F19" s="1"/>
    </row>
    <row r="20" spans="1:6" x14ac:dyDescent="0.25">
      <c r="A20" s="63"/>
      <c r="B20" s="67" t="s">
        <v>17</v>
      </c>
      <c r="C20" s="68"/>
      <c r="D20" s="68"/>
      <c r="E20" s="1"/>
      <c r="F20" s="1"/>
    </row>
    <row r="21" spans="1:6" ht="30" x14ac:dyDescent="0.25">
      <c r="A21" s="60">
        <v>1</v>
      </c>
      <c r="B21" s="60" t="s">
        <v>7</v>
      </c>
      <c r="C21" s="60">
        <v>1223.92</v>
      </c>
      <c r="D21" s="61"/>
      <c r="E21" s="1"/>
      <c r="F21" s="1"/>
    </row>
    <row r="22" spans="1:6" s="43" customFormat="1" ht="60" x14ac:dyDescent="0.25">
      <c r="A22" s="63">
        <v>2</v>
      </c>
      <c r="B22" s="60" t="s">
        <v>8</v>
      </c>
      <c r="C22" s="69">
        <v>935</v>
      </c>
      <c r="D22" s="68"/>
      <c r="E22" s="62"/>
      <c r="F22" s="62"/>
    </row>
    <row r="23" spans="1:6" s="43" customFormat="1" x14ac:dyDescent="0.25">
      <c r="A23" s="63">
        <v>3</v>
      </c>
      <c r="B23" s="71" t="s">
        <v>18</v>
      </c>
      <c r="C23" s="69">
        <v>4579.6000000000004</v>
      </c>
      <c r="D23" s="68"/>
      <c r="E23" s="62"/>
      <c r="F23" s="62"/>
    </row>
    <row r="24" spans="1:6" s="43" customFormat="1" x14ac:dyDescent="0.25">
      <c r="A24" s="60"/>
      <c r="B24" s="61" t="s">
        <v>19</v>
      </c>
      <c r="C24" s="70">
        <f>SUM(C21:C23)</f>
        <v>6738.52</v>
      </c>
      <c r="D24" s="61">
        <f>C24+D19</f>
        <v>24135.93</v>
      </c>
      <c r="E24" s="62"/>
      <c r="F24" s="62"/>
    </row>
    <row r="25" spans="1:6" x14ac:dyDescent="0.25">
      <c r="A25" s="63"/>
      <c r="B25" s="67" t="s">
        <v>20</v>
      </c>
      <c r="C25" s="68"/>
      <c r="D25" s="68"/>
      <c r="E25" s="1"/>
      <c r="F25" s="1"/>
    </row>
    <row r="26" spans="1:6" ht="30" x14ac:dyDescent="0.25">
      <c r="A26" s="60">
        <v>1</v>
      </c>
      <c r="B26" s="60" t="s">
        <v>7</v>
      </c>
      <c r="C26" s="60">
        <v>1223.92</v>
      </c>
      <c r="D26" s="61"/>
      <c r="E26" s="1"/>
      <c r="F26" s="1"/>
    </row>
    <row r="27" spans="1:6" ht="60" x14ac:dyDescent="0.25">
      <c r="A27" s="63">
        <v>2</v>
      </c>
      <c r="B27" s="60" t="s">
        <v>8</v>
      </c>
      <c r="C27" s="69">
        <v>935</v>
      </c>
      <c r="D27" s="68"/>
      <c r="E27" s="1"/>
      <c r="F27" s="1"/>
    </row>
    <row r="28" spans="1:6" ht="30" x14ac:dyDescent="0.25">
      <c r="A28" s="60">
        <v>3</v>
      </c>
      <c r="B28" s="60" t="s">
        <v>21</v>
      </c>
      <c r="C28" s="69">
        <v>1042.44</v>
      </c>
      <c r="D28" s="61"/>
      <c r="E28" s="1"/>
      <c r="F28" s="1"/>
    </row>
    <row r="29" spans="1:6" ht="30" x14ac:dyDescent="0.25">
      <c r="A29" s="63">
        <v>4</v>
      </c>
      <c r="B29" s="60" t="s">
        <v>22</v>
      </c>
      <c r="C29" s="69">
        <v>1042.44</v>
      </c>
      <c r="D29" s="68"/>
      <c r="E29" s="1"/>
      <c r="F29" s="1"/>
    </row>
    <row r="30" spans="1:6" x14ac:dyDescent="0.25">
      <c r="A30" s="60"/>
      <c r="B30" s="61" t="s">
        <v>23</v>
      </c>
      <c r="C30" s="61">
        <f>SUM(C26:C29)</f>
        <v>4243.8</v>
      </c>
      <c r="D30" s="61">
        <f>C30+D24</f>
        <v>28379.73</v>
      </c>
      <c r="E30" s="1"/>
      <c r="F30" s="1"/>
    </row>
    <row r="31" spans="1:6" x14ac:dyDescent="0.25">
      <c r="A31" s="63"/>
      <c r="B31" s="67" t="s">
        <v>24</v>
      </c>
      <c r="C31" s="68"/>
      <c r="D31" s="68"/>
      <c r="E31" s="1"/>
      <c r="F31" s="1"/>
    </row>
    <row r="32" spans="1:6" ht="30" x14ac:dyDescent="0.25">
      <c r="A32" s="60">
        <v>1</v>
      </c>
      <c r="B32" s="60" t="s">
        <v>7</v>
      </c>
      <c r="C32" s="60">
        <v>1223.92</v>
      </c>
      <c r="D32" s="61"/>
      <c r="E32" s="1"/>
      <c r="F32" s="1"/>
    </row>
    <row r="33" spans="1:6" ht="60" x14ac:dyDescent="0.25">
      <c r="A33" s="63">
        <v>2</v>
      </c>
      <c r="B33" s="60" t="s">
        <v>8</v>
      </c>
      <c r="C33" s="69">
        <v>935</v>
      </c>
      <c r="D33" s="68"/>
      <c r="E33" s="1"/>
      <c r="F33" s="1"/>
    </row>
    <row r="34" spans="1:6" x14ac:dyDescent="0.25">
      <c r="A34" s="63"/>
      <c r="B34" s="61" t="s">
        <v>25</v>
      </c>
      <c r="C34" s="70">
        <f>SUM(C32:C33)</f>
        <v>2158.92</v>
      </c>
      <c r="D34" s="70">
        <f>C34+D30</f>
        <v>30538.65</v>
      </c>
      <c r="E34" s="1"/>
      <c r="F34" s="1"/>
    </row>
    <row r="35" spans="1:6" x14ac:dyDescent="0.25">
      <c r="A35" s="63"/>
      <c r="B35" s="67" t="s">
        <v>26</v>
      </c>
      <c r="C35" s="68"/>
      <c r="D35" s="68"/>
      <c r="E35" s="1"/>
      <c r="F35" s="1"/>
    </row>
    <row r="36" spans="1:6" ht="30" x14ac:dyDescent="0.25">
      <c r="A36" s="60">
        <v>1</v>
      </c>
      <c r="B36" s="60" t="s">
        <v>7</v>
      </c>
      <c r="C36" s="60">
        <v>1223.92</v>
      </c>
      <c r="D36" s="61"/>
      <c r="E36" s="1"/>
      <c r="F36" s="1"/>
    </row>
    <row r="37" spans="1:6" ht="60" x14ac:dyDescent="0.25">
      <c r="A37" s="63">
        <v>2</v>
      </c>
      <c r="B37" s="60" t="s">
        <v>8</v>
      </c>
      <c r="C37" s="69">
        <v>935</v>
      </c>
      <c r="D37" s="68"/>
      <c r="E37" s="1"/>
      <c r="F37" s="1"/>
    </row>
    <row r="38" spans="1:6" x14ac:dyDescent="0.25">
      <c r="A38" s="63"/>
      <c r="B38" s="61" t="s">
        <v>27</v>
      </c>
      <c r="C38" s="70">
        <f>SUM(C36:C37)</f>
        <v>2158.92</v>
      </c>
      <c r="D38" s="70">
        <f>C38+D34</f>
        <v>32697.57</v>
      </c>
      <c r="E38" s="1"/>
      <c r="F38" s="1"/>
    </row>
    <row r="39" spans="1:6" x14ac:dyDescent="0.25">
      <c r="A39" s="63"/>
      <c r="B39" s="67" t="s">
        <v>28</v>
      </c>
      <c r="C39" s="68"/>
      <c r="D39" s="68"/>
      <c r="E39" s="1"/>
      <c r="F39" s="1"/>
    </row>
    <row r="40" spans="1:6" ht="30" x14ac:dyDescent="0.25">
      <c r="A40" s="60">
        <v>1</v>
      </c>
      <c r="B40" s="60" t="s">
        <v>7</v>
      </c>
      <c r="C40" s="60">
        <v>1223.92</v>
      </c>
      <c r="D40" s="61"/>
      <c r="E40" s="1"/>
      <c r="F40" s="1"/>
    </row>
    <row r="41" spans="1:6" ht="60" x14ac:dyDescent="0.25">
      <c r="A41" s="63">
        <v>2</v>
      </c>
      <c r="B41" s="60" t="s">
        <v>8</v>
      </c>
      <c r="C41" s="69">
        <v>935</v>
      </c>
      <c r="D41" s="68"/>
      <c r="E41" s="1"/>
      <c r="F41" s="1"/>
    </row>
    <row r="42" spans="1:6" x14ac:dyDescent="0.25">
      <c r="A42" s="60">
        <v>3</v>
      </c>
      <c r="B42" s="60" t="s">
        <v>29</v>
      </c>
      <c r="C42" s="60">
        <v>2490</v>
      </c>
      <c r="D42" s="61"/>
      <c r="E42" s="1"/>
      <c r="F42" s="1"/>
    </row>
    <row r="43" spans="1:6" x14ac:dyDescent="0.25">
      <c r="A43" s="63"/>
      <c r="B43" s="67" t="s">
        <v>30</v>
      </c>
      <c r="C43" s="70">
        <f>SUM(C40:C42)</f>
        <v>4648.92</v>
      </c>
      <c r="D43" s="70">
        <f>C43+D38</f>
        <v>37346.49</v>
      </c>
      <c r="E43" s="1"/>
      <c r="F43" s="1"/>
    </row>
    <row r="44" spans="1:6" x14ac:dyDescent="0.25">
      <c r="A44" s="63"/>
      <c r="B44" s="67" t="s">
        <v>31</v>
      </c>
      <c r="C44" s="68"/>
      <c r="D44" s="68"/>
      <c r="E44" s="1"/>
      <c r="F44" s="1"/>
    </row>
    <row r="45" spans="1:6" ht="30" x14ac:dyDescent="0.25">
      <c r="A45" s="60">
        <v>1</v>
      </c>
      <c r="B45" s="60" t="s">
        <v>7</v>
      </c>
      <c r="C45" s="60">
        <v>1223.92</v>
      </c>
      <c r="D45" s="61"/>
      <c r="E45" s="1"/>
      <c r="F45" s="1"/>
    </row>
    <row r="46" spans="1:6" ht="60" x14ac:dyDescent="0.25">
      <c r="A46" s="63">
        <v>2</v>
      </c>
      <c r="B46" s="60" t="s">
        <v>8</v>
      </c>
      <c r="C46" s="69">
        <v>935</v>
      </c>
      <c r="D46" s="68"/>
      <c r="E46" s="1"/>
      <c r="F46" s="1"/>
    </row>
    <row r="47" spans="1:6" x14ac:dyDescent="0.25">
      <c r="A47" s="63">
        <v>3</v>
      </c>
      <c r="B47" s="71" t="s">
        <v>32</v>
      </c>
      <c r="C47" s="69">
        <v>3320</v>
      </c>
      <c r="D47" s="70"/>
      <c r="E47" s="1"/>
      <c r="F47" s="1"/>
    </row>
    <row r="48" spans="1:6" ht="30" x14ac:dyDescent="0.25">
      <c r="A48" s="63">
        <v>4</v>
      </c>
      <c r="B48" s="71" t="s">
        <v>33</v>
      </c>
      <c r="C48" s="69">
        <f>1994+3844.14</f>
        <v>5838.14</v>
      </c>
      <c r="D48" s="68"/>
      <c r="E48" s="1"/>
      <c r="F48" s="1"/>
    </row>
    <row r="49" spans="1:6" x14ac:dyDescent="0.25">
      <c r="A49" s="60"/>
      <c r="B49" s="61" t="s">
        <v>34</v>
      </c>
      <c r="C49" s="61">
        <f>SUM(C45:C48)</f>
        <v>11317.06</v>
      </c>
      <c r="D49" s="61">
        <f>C49+D43</f>
        <v>48663.55</v>
      </c>
      <c r="E49" s="1"/>
      <c r="F49" s="1"/>
    </row>
    <row r="50" spans="1:6" x14ac:dyDescent="0.25">
      <c r="A50" s="63"/>
      <c r="B50" s="67" t="s">
        <v>35</v>
      </c>
      <c r="C50" s="68"/>
      <c r="D50" s="68"/>
      <c r="E50" s="1"/>
      <c r="F50" s="1"/>
    </row>
    <row r="51" spans="1:6" ht="30" x14ac:dyDescent="0.25">
      <c r="A51" s="60">
        <v>1</v>
      </c>
      <c r="B51" s="60" t="s">
        <v>7</v>
      </c>
      <c r="C51" s="60">
        <v>1223.92</v>
      </c>
      <c r="D51" s="61"/>
      <c r="E51" s="1"/>
      <c r="F51" s="1"/>
    </row>
    <row r="52" spans="1:6" ht="60" x14ac:dyDescent="0.25">
      <c r="A52" s="63">
        <v>2</v>
      </c>
      <c r="B52" s="60" t="s">
        <v>8</v>
      </c>
      <c r="C52" s="69">
        <v>935</v>
      </c>
      <c r="D52" s="68"/>
      <c r="E52" s="1"/>
      <c r="F52" s="1"/>
    </row>
    <row r="53" spans="1:6" ht="30" x14ac:dyDescent="0.25">
      <c r="A53" s="63">
        <v>3</v>
      </c>
      <c r="B53" s="71" t="s">
        <v>36</v>
      </c>
      <c r="C53" s="69">
        <v>958.3</v>
      </c>
      <c r="D53" s="70"/>
      <c r="E53" s="1"/>
      <c r="F53" s="1"/>
    </row>
    <row r="54" spans="1:6" x14ac:dyDescent="0.25">
      <c r="A54" s="63"/>
      <c r="B54" s="67" t="s">
        <v>37</v>
      </c>
      <c r="C54" s="70">
        <f>SUM(C51:C53)</f>
        <v>3117.22</v>
      </c>
      <c r="D54" s="70">
        <f>C54+D49</f>
        <v>51780.77</v>
      </c>
      <c r="E54" s="1"/>
      <c r="F54" s="1"/>
    </row>
    <row r="55" spans="1:6" x14ac:dyDescent="0.25">
      <c r="A55" s="63"/>
      <c r="B55" s="67" t="s">
        <v>95</v>
      </c>
      <c r="C55" s="68"/>
      <c r="D55" s="68"/>
      <c r="E55" s="1"/>
      <c r="F55" s="1"/>
    </row>
    <row r="56" spans="1:6" ht="30" x14ac:dyDescent="0.25">
      <c r="A56" s="60">
        <v>1</v>
      </c>
      <c r="B56" s="60" t="s">
        <v>7</v>
      </c>
      <c r="C56" s="60">
        <v>1223.92</v>
      </c>
      <c r="D56" s="61"/>
      <c r="E56" s="1"/>
      <c r="F56" s="1"/>
    </row>
    <row r="57" spans="1:6" ht="60" x14ac:dyDescent="0.25">
      <c r="A57" s="63">
        <v>2</v>
      </c>
      <c r="B57" s="60" t="s">
        <v>8</v>
      </c>
      <c r="C57" s="69">
        <v>935</v>
      </c>
      <c r="D57" s="68"/>
      <c r="E57" s="1"/>
      <c r="F57" s="1"/>
    </row>
    <row r="58" spans="1:6" x14ac:dyDescent="0.25">
      <c r="A58" s="63">
        <v>3</v>
      </c>
      <c r="B58" s="71" t="s">
        <v>129</v>
      </c>
      <c r="C58" s="69">
        <v>2956</v>
      </c>
      <c r="D58" s="68"/>
      <c r="E58" s="1"/>
      <c r="F58" s="1"/>
    </row>
    <row r="59" spans="1:6" ht="30" x14ac:dyDescent="0.25">
      <c r="A59" s="60">
        <v>4</v>
      </c>
      <c r="B59" s="60" t="s">
        <v>130</v>
      </c>
      <c r="C59" s="60">
        <v>2599.1999999999998</v>
      </c>
      <c r="D59" s="61"/>
      <c r="E59" s="1"/>
      <c r="F59" s="1"/>
    </row>
    <row r="60" spans="1:6" ht="30" x14ac:dyDescent="0.25">
      <c r="A60" s="63">
        <v>5</v>
      </c>
      <c r="B60" s="60" t="s">
        <v>131</v>
      </c>
      <c r="C60" s="60">
        <v>1898.61</v>
      </c>
      <c r="D60" s="68"/>
      <c r="E60" s="1"/>
      <c r="F60" s="1"/>
    </row>
    <row r="61" spans="1:6" x14ac:dyDescent="0.25">
      <c r="A61" s="63"/>
      <c r="B61" s="67" t="s">
        <v>132</v>
      </c>
      <c r="C61" s="70">
        <f>SUM(C56:C60)</f>
        <v>9612.73</v>
      </c>
      <c r="D61" s="70">
        <f>C61+D54</f>
        <v>61393.5</v>
      </c>
      <c r="E61" s="1"/>
      <c r="F61" s="1"/>
    </row>
    <row r="62" spans="1:6" x14ac:dyDescent="0.25">
      <c r="A62" s="63"/>
      <c r="B62" s="67" t="s">
        <v>96</v>
      </c>
      <c r="C62" s="68"/>
      <c r="D62" s="68"/>
      <c r="E62" s="1"/>
      <c r="F62" s="1"/>
    </row>
    <row r="63" spans="1:6" ht="30" x14ac:dyDescent="0.25">
      <c r="A63" s="60">
        <v>1</v>
      </c>
      <c r="B63" s="60" t="s">
        <v>7</v>
      </c>
      <c r="C63" s="60">
        <v>1223.92</v>
      </c>
      <c r="D63" s="61"/>
      <c r="E63" s="1"/>
      <c r="F63" s="1"/>
    </row>
    <row r="64" spans="1:6" ht="60" x14ac:dyDescent="0.25">
      <c r="A64" s="63">
        <v>2</v>
      </c>
      <c r="B64" s="60" t="s">
        <v>8</v>
      </c>
      <c r="C64" s="69">
        <v>935</v>
      </c>
      <c r="D64" s="68"/>
      <c r="E64" s="1"/>
      <c r="F64" s="1"/>
    </row>
    <row r="65" spans="1:6" ht="30" x14ac:dyDescent="0.25">
      <c r="A65" s="60">
        <v>3</v>
      </c>
      <c r="B65" s="60" t="s">
        <v>141</v>
      </c>
      <c r="C65" s="63">
        <v>1950.4</v>
      </c>
      <c r="D65" s="61"/>
      <c r="E65" s="1"/>
      <c r="F65" s="1"/>
    </row>
    <row r="66" spans="1:6" x14ac:dyDescent="0.25">
      <c r="A66" s="63"/>
      <c r="B66" s="67" t="s">
        <v>142</v>
      </c>
      <c r="C66" s="70">
        <f>SUM(C63:C65)</f>
        <v>4109.32</v>
      </c>
      <c r="D66" s="70">
        <f>C66+D61</f>
        <v>65502.82</v>
      </c>
      <c r="E66" s="1"/>
      <c r="F66" s="1"/>
    </row>
    <row r="67" spans="1:6" x14ac:dyDescent="0.25">
      <c r="A67" s="63"/>
      <c r="B67" s="67"/>
      <c r="C67" s="68"/>
      <c r="D67" s="68"/>
      <c r="E67" s="1"/>
      <c r="F67" s="1"/>
    </row>
    <row r="68" spans="1:6" x14ac:dyDescent="0.25">
      <c r="A68" s="60"/>
      <c r="B68" s="60"/>
      <c r="C68" s="60"/>
      <c r="D68" s="61"/>
      <c r="E68" s="1"/>
      <c r="F68" s="1"/>
    </row>
    <row r="69" spans="1:6" x14ac:dyDescent="0.25">
      <c r="A69" s="63"/>
      <c r="B69" s="60"/>
      <c r="C69" s="60"/>
      <c r="D69" s="68"/>
      <c r="E69" s="1"/>
      <c r="F69" s="1"/>
    </row>
    <row r="70" spans="1:6" x14ac:dyDescent="0.25">
      <c r="A70" s="60"/>
      <c r="B70" s="60"/>
      <c r="C70" s="60"/>
      <c r="D70" s="61"/>
      <c r="E70" s="1"/>
      <c r="F70" s="1"/>
    </row>
    <row r="71" spans="1:6" x14ac:dyDescent="0.25">
      <c r="A71" s="60"/>
      <c r="B71" s="60"/>
      <c r="C71" s="60"/>
      <c r="D71" s="61"/>
      <c r="E71" s="1"/>
      <c r="F71" s="1"/>
    </row>
    <row r="72" spans="1:6" x14ac:dyDescent="0.25">
      <c r="A72" s="60"/>
      <c r="B72" s="60"/>
      <c r="C72" s="60"/>
      <c r="D72" s="61"/>
      <c r="E72" s="1"/>
      <c r="F72" s="1"/>
    </row>
    <row r="73" spans="1:6" x14ac:dyDescent="0.25">
      <c r="A73" s="60"/>
      <c r="B73" s="61"/>
      <c r="C73" s="61"/>
      <c r="D73" s="61"/>
      <c r="E73" s="1"/>
      <c r="F73" s="1"/>
    </row>
    <row r="74" spans="1:6" x14ac:dyDescent="0.25">
      <c r="A74" s="60"/>
      <c r="B74" s="61"/>
      <c r="C74" s="60"/>
      <c r="D74" s="61"/>
      <c r="E74" s="1"/>
      <c r="F74" s="1"/>
    </row>
    <row r="75" spans="1:6" x14ac:dyDescent="0.25">
      <c r="A75" s="60"/>
      <c r="B75" s="60"/>
      <c r="C75" s="60"/>
      <c r="D75" s="61"/>
      <c r="E75" s="1"/>
      <c r="F75" s="1"/>
    </row>
    <row r="76" spans="1:6" x14ac:dyDescent="0.25">
      <c r="A76" s="60"/>
      <c r="B76" s="71"/>
      <c r="C76" s="60"/>
      <c r="D76" s="61"/>
      <c r="E76" s="1"/>
      <c r="F76" s="1"/>
    </row>
    <row r="77" spans="1:6" x14ac:dyDescent="0.25">
      <c r="A77" s="72"/>
      <c r="B77" s="72"/>
      <c r="C77" s="72"/>
      <c r="D77" s="72"/>
    </row>
    <row r="78" spans="1:6" x14ac:dyDescent="0.25">
      <c r="A78" s="72"/>
      <c r="B78" s="72"/>
      <c r="C78" s="72"/>
      <c r="D78" s="72"/>
    </row>
    <row r="82" spans="6:6" x14ac:dyDescent="0.25">
      <c r="F82" s="43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topLeftCell="A23" workbookViewId="0">
      <selection activeCell="D39" sqref="D39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5" t="s">
        <v>0</v>
      </c>
      <c r="C1" s="75"/>
      <c r="D1" s="75"/>
      <c r="E1" s="44"/>
      <c r="F1" s="44"/>
      <c r="G1" s="44"/>
    </row>
    <row r="2" spans="1:15" ht="15.95" customHeight="1" x14ac:dyDescent="0.25">
      <c r="A2" s="1"/>
      <c r="B2" s="27" t="s">
        <v>1</v>
      </c>
      <c r="C2" s="40"/>
      <c r="D2" s="40"/>
      <c r="E2" s="1"/>
      <c r="F2" s="1"/>
      <c r="G2" s="1"/>
    </row>
    <row r="3" spans="1:15" ht="15.95" customHeight="1" x14ac:dyDescent="0.25">
      <c r="A3" s="1"/>
      <c r="B3" s="75" t="s">
        <v>38</v>
      </c>
      <c r="C3" s="75"/>
      <c r="D3" s="75"/>
      <c r="E3" s="1"/>
      <c r="F3" s="1"/>
      <c r="G3" s="1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</row>
    <row r="5" spans="1:15" x14ac:dyDescent="0.25">
      <c r="A5" s="63"/>
      <c r="B5" s="61" t="s">
        <v>6</v>
      </c>
      <c r="C5" s="63"/>
      <c r="D5" s="63"/>
      <c r="E5" s="1"/>
      <c r="F5" s="1"/>
      <c r="G5" s="1"/>
    </row>
    <row r="6" spans="1:15" ht="30" x14ac:dyDescent="0.25">
      <c r="A6" s="64">
        <v>1</v>
      </c>
      <c r="B6" s="60" t="s">
        <v>39</v>
      </c>
      <c r="C6" s="60">
        <v>5832</v>
      </c>
      <c r="D6" s="65"/>
      <c r="E6" s="1"/>
      <c r="F6" s="1"/>
      <c r="G6" s="1"/>
    </row>
    <row r="7" spans="1:15" s="1" customFormat="1" x14ac:dyDescent="0.25">
      <c r="A7" s="63">
        <v>2</v>
      </c>
      <c r="B7" s="60" t="s">
        <v>40</v>
      </c>
      <c r="C7" s="63">
        <v>242</v>
      </c>
      <c r="D7" s="63"/>
      <c r="H7"/>
      <c r="I7"/>
      <c r="J7"/>
      <c r="K7"/>
      <c r="L7"/>
      <c r="M7"/>
      <c r="N7"/>
      <c r="O7"/>
    </row>
    <row r="8" spans="1:15" s="62" customFormat="1" x14ac:dyDescent="0.25">
      <c r="A8" s="64">
        <v>3</v>
      </c>
      <c r="B8" s="60" t="s">
        <v>41</v>
      </c>
      <c r="C8" s="60">
        <v>2160</v>
      </c>
      <c r="D8" s="65"/>
      <c r="F8" s="1"/>
      <c r="H8"/>
      <c r="I8"/>
      <c r="J8"/>
      <c r="K8"/>
      <c r="L8"/>
      <c r="M8"/>
      <c r="N8"/>
      <c r="O8"/>
    </row>
    <row r="9" spans="1:15" s="62" customFormat="1" x14ac:dyDescent="0.25">
      <c r="A9" s="63"/>
      <c r="B9" s="61" t="s">
        <v>11</v>
      </c>
      <c r="C9" s="61">
        <f>SUM(C6:C8)</f>
        <v>8234</v>
      </c>
      <c r="D9" s="61">
        <f>C9</f>
        <v>8234</v>
      </c>
      <c r="H9"/>
      <c r="I9"/>
      <c r="J9"/>
      <c r="K9"/>
      <c r="L9"/>
      <c r="M9"/>
      <c r="N9"/>
      <c r="O9"/>
    </row>
    <row r="10" spans="1:15" s="62" customFormat="1" x14ac:dyDescent="0.25">
      <c r="A10" s="63"/>
      <c r="B10" s="61" t="s">
        <v>12</v>
      </c>
      <c r="C10" s="63"/>
      <c r="D10" s="63"/>
      <c r="H10"/>
      <c r="I10"/>
      <c r="J10"/>
      <c r="K10"/>
      <c r="L10"/>
      <c r="M10"/>
      <c r="N10"/>
      <c r="O10"/>
    </row>
    <row r="11" spans="1:15" s="62" customFormat="1" ht="30" x14ac:dyDescent="0.25">
      <c r="A11" s="64">
        <v>1</v>
      </c>
      <c r="B11" s="60" t="s">
        <v>39</v>
      </c>
      <c r="C11" s="61">
        <v>5832</v>
      </c>
      <c r="D11" s="65">
        <f>C11+D9</f>
        <v>14066</v>
      </c>
      <c r="H11"/>
      <c r="I11"/>
      <c r="J11"/>
      <c r="K11"/>
      <c r="L11"/>
      <c r="M11"/>
      <c r="N11"/>
      <c r="O11"/>
    </row>
    <row r="12" spans="1:15" s="62" customFormat="1" x14ac:dyDescent="0.25">
      <c r="A12" s="63"/>
      <c r="B12" s="61" t="s">
        <v>15</v>
      </c>
      <c r="C12" s="63"/>
      <c r="D12" s="63"/>
      <c r="H12"/>
      <c r="I12"/>
      <c r="J12"/>
      <c r="K12"/>
      <c r="L12"/>
      <c r="M12"/>
      <c r="N12"/>
      <c r="O12"/>
    </row>
    <row r="13" spans="1:15" s="62" customFormat="1" ht="30" x14ac:dyDescent="0.25">
      <c r="A13" s="64">
        <v>1</v>
      </c>
      <c r="B13" s="60" t="s">
        <v>39</v>
      </c>
      <c r="C13" s="61">
        <v>5832</v>
      </c>
      <c r="D13" s="65">
        <f>C13+D11</f>
        <v>19898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63"/>
      <c r="B14" s="61" t="s">
        <v>17</v>
      </c>
      <c r="C14" s="63"/>
      <c r="D14" s="63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64">
        <v>1</v>
      </c>
      <c r="B15" s="60" t="s">
        <v>39</v>
      </c>
      <c r="C15" s="61">
        <v>5832</v>
      </c>
      <c r="D15" s="65">
        <f>C15+D13</f>
        <v>25730</v>
      </c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63"/>
      <c r="B16" s="61" t="s">
        <v>20</v>
      </c>
      <c r="C16" s="63"/>
      <c r="D16" s="63"/>
      <c r="H16"/>
      <c r="I16"/>
      <c r="J16"/>
      <c r="K16"/>
      <c r="L16"/>
      <c r="M16"/>
      <c r="N16"/>
      <c r="O16"/>
    </row>
    <row r="17" spans="1:15" s="1" customFormat="1" ht="30" x14ac:dyDescent="0.25">
      <c r="A17" s="64">
        <v>1</v>
      </c>
      <c r="B17" s="60" t="s">
        <v>39</v>
      </c>
      <c r="C17" s="61">
        <v>5832</v>
      </c>
      <c r="D17" s="65">
        <f>C17+D15</f>
        <v>31562</v>
      </c>
      <c r="H17"/>
      <c r="I17"/>
      <c r="J17"/>
      <c r="K17"/>
      <c r="L17"/>
      <c r="M17"/>
      <c r="N17"/>
      <c r="O17"/>
    </row>
    <row r="18" spans="1:15" s="1" customFormat="1" x14ac:dyDescent="0.25">
      <c r="A18" s="63"/>
      <c r="B18" s="61" t="s">
        <v>24</v>
      </c>
      <c r="C18" s="63"/>
      <c r="D18" s="63"/>
      <c r="H18"/>
      <c r="I18"/>
      <c r="J18"/>
      <c r="K18"/>
      <c r="L18"/>
      <c r="M18"/>
      <c r="N18"/>
      <c r="O18"/>
    </row>
    <row r="19" spans="1:15" s="62" customFormat="1" ht="30" x14ac:dyDescent="0.25">
      <c r="A19" s="64">
        <v>1</v>
      </c>
      <c r="B19" s="60" t="s">
        <v>39</v>
      </c>
      <c r="C19" s="61">
        <v>5832</v>
      </c>
      <c r="D19" s="65">
        <f>C19+D17</f>
        <v>37394</v>
      </c>
      <c r="H19"/>
      <c r="I19"/>
      <c r="J19"/>
      <c r="K19"/>
      <c r="L19"/>
      <c r="M19"/>
      <c r="N19"/>
      <c r="O19"/>
    </row>
    <row r="20" spans="1:15" s="62" customFormat="1" x14ac:dyDescent="0.25">
      <c r="A20" s="63"/>
      <c r="B20" s="61" t="s">
        <v>26</v>
      </c>
      <c r="C20" s="63"/>
      <c r="D20" s="63"/>
      <c r="H20"/>
      <c r="I20"/>
      <c r="J20"/>
      <c r="K20"/>
      <c r="L20"/>
      <c r="M20"/>
      <c r="N20"/>
      <c r="O20"/>
    </row>
    <row r="21" spans="1:15" s="1" customFormat="1" ht="30" x14ac:dyDescent="0.25">
      <c r="A21" s="64">
        <v>1</v>
      </c>
      <c r="B21" s="60" t="s">
        <v>39</v>
      </c>
      <c r="C21" s="61">
        <v>5832</v>
      </c>
      <c r="D21" s="65">
        <f>C21+D19</f>
        <v>43226</v>
      </c>
      <c r="H21"/>
      <c r="I21"/>
      <c r="J21"/>
      <c r="K21"/>
      <c r="L21"/>
      <c r="M21"/>
      <c r="N21"/>
      <c r="O21"/>
    </row>
    <row r="22" spans="1:15" s="1" customFormat="1" x14ac:dyDescent="0.25">
      <c r="A22" s="63"/>
      <c r="B22" s="61" t="s">
        <v>28</v>
      </c>
      <c r="C22" s="63"/>
      <c r="D22" s="63"/>
      <c r="H22"/>
      <c r="I22"/>
      <c r="J22"/>
      <c r="K22"/>
      <c r="L22"/>
      <c r="M22"/>
      <c r="N22"/>
      <c r="O22"/>
    </row>
    <row r="23" spans="1:15" s="1" customFormat="1" ht="30" x14ac:dyDescent="0.25">
      <c r="A23" s="64">
        <v>1</v>
      </c>
      <c r="B23" s="60" t="s">
        <v>39</v>
      </c>
      <c r="C23" s="61">
        <v>5832</v>
      </c>
      <c r="D23" s="65">
        <f>C23+D21</f>
        <v>49058</v>
      </c>
      <c r="H23"/>
      <c r="I23"/>
      <c r="J23"/>
      <c r="K23"/>
      <c r="L23"/>
      <c r="M23"/>
      <c r="N23"/>
      <c r="O23"/>
    </row>
    <row r="24" spans="1:15" s="1" customFormat="1" x14ac:dyDescent="0.25">
      <c r="A24" s="63"/>
      <c r="B24" s="61" t="s">
        <v>31</v>
      </c>
      <c r="C24" s="63"/>
      <c r="D24" s="61"/>
      <c r="H24"/>
      <c r="I24"/>
      <c r="J24"/>
      <c r="K24"/>
      <c r="L24"/>
      <c r="M24"/>
      <c r="N24"/>
      <c r="O24"/>
    </row>
    <row r="25" spans="1:15" ht="30" x14ac:dyDescent="0.25">
      <c r="A25" s="64">
        <v>1</v>
      </c>
      <c r="B25" s="60" t="s">
        <v>39</v>
      </c>
      <c r="C25" s="61">
        <v>5832</v>
      </c>
      <c r="D25" s="61"/>
    </row>
    <row r="26" spans="1:15" x14ac:dyDescent="0.25">
      <c r="A26" s="63">
        <v>2</v>
      </c>
      <c r="B26" s="60" t="s">
        <v>42</v>
      </c>
      <c r="C26" s="63">
        <v>1440</v>
      </c>
      <c r="D26" s="63"/>
    </row>
    <row r="27" spans="1:15" x14ac:dyDescent="0.25">
      <c r="A27" s="64">
        <v>3</v>
      </c>
      <c r="B27" s="60" t="s">
        <v>43</v>
      </c>
      <c r="C27" s="60">
        <v>767.9</v>
      </c>
      <c r="D27" s="65"/>
    </row>
    <row r="28" spans="1:15" x14ac:dyDescent="0.25">
      <c r="A28" s="64"/>
      <c r="B28" s="61" t="s">
        <v>34</v>
      </c>
      <c r="C28" s="61">
        <f>SUM(C25:C27)</f>
        <v>8039.9</v>
      </c>
      <c r="D28" s="61">
        <f>C28+D23</f>
        <v>57097.9</v>
      </c>
    </row>
    <row r="29" spans="1:15" x14ac:dyDescent="0.25">
      <c r="A29" s="63"/>
      <c r="B29" s="61" t="s">
        <v>35</v>
      </c>
      <c r="C29" s="63"/>
      <c r="D29" s="61"/>
    </row>
    <row r="30" spans="1:15" ht="30" x14ac:dyDescent="0.25">
      <c r="A30" s="64">
        <v>1</v>
      </c>
      <c r="B30" s="60" t="s">
        <v>39</v>
      </c>
      <c r="C30" s="60">
        <v>5832</v>
      </c>
      <c r="D30" s="61"/>
    </row>
    <row r="31" spans="1:15" x14ac:dyDescent="0.25">
      <c r="A31" s="63">
        <v>2</v>
      </c>
      <c r="B31" s="60" t="s">
        <v>44</v>
      </c>
      <c r="C31" s="60">
        <v>640</v>
      </c>
      <c r="D31" s="63"/>
    </row>
    <row r="32" spans="1:15" x14ac:dyDescent="0.25">
      <c r="A32" s="64"/>
      <c r="B32" s="61" t="s">
        <v>37</v>
      </c>
      <c r="C32" s="61">
        <f>SUM(C30:C31)</f>
        <v>6472</v>
      </c>
      <c r="D32" s="61">
        <f>C32+D28</f>
        <v>63569.9</v>
      </c>
    </row>
    <row r="33" spans="1:4" x14ac:dyDescent="0.25">
      <c r="A33" s="63"/>
      <c r="B33" s="61" t="s">
        <v>95</v>
      </c>
      <c r="C33" s="63"/>
      <c r="D33" s="61"/>
    </row>
    <row r="34" spans="1:4" ht="30" x14ac:dyDescent="0.25">
      <c r="A34" s="64">
        <v>1</v>
      </c>
      <c r="B34" s="60" t="s">
        <v>39</v>
      </c>
      <c r="C34" s="60">
        <v>5832</v>
      </c>
      <c r="D34" s="61">
        <f>C34+D32</f>
        <v>69401.899999999994</v>
      </c>
    </row>
    <row r="35" spans="1:4" x14ac:dyDescent="0.25">
      <c r="A35" s="63"/>
      <c r="B35" s="61" t="s">
        <v>96</v>
      </c>
      <c r="C35" s="63"/>
      <c r="D35" s="63"/>
    </row>
    <row r="36" spans="1:4" ht="30" x14ac:dyDescent="0.25">
      <c r="A36" s="64">
        <v>1</v>
      </c>
      <c r="B36" s="60" t="s">
        <v>39</v>
      </c>
      <c r="C36" s="60">
        <v>5832</v>
      </c>
      <c r="D36" s="65"/>
    </row>
    <row r="37" spans="1:4" x14ac:dyDescent="0.25">
      <c r="A37" s="63">
        <v>2</v>
      </c>
      <c r="B37" s="60" t="s">
        <v>143</v>
      </c>
      <c r="C37" s="60">
        <v>2490</v>
      </c>
      <c r="D37" s="63"/>
    </row>
    <row r="38" spans="1:4" x14ac:dyDescent="0.25">
      <c r="A38" s="64"/>
      <c r="B38" s="61" t="s">
        <v>142</v>
      </c>
      <c r="C38" s="61">
        <f>SUM(C36:C37)</f>
        <v>8322</v>
      </c>
      <c r="D38" s="61">
        <f>C38+D34</f>
        <v>77723.899999999994</v>
      </c>
    </row>
    <row r="39" spans="1:4" x14ac:dyDescent="0.25">
      <c r="A39" s="64"/>
      <c r="B39" s="61"/>
      <c r="C39" s="66"/>
      <c r="D39" s="66"/>
    </row>
    <row r="40" spans="1:4" x14ac:dyDescent="0.25">
      <c r="A40" s="63"/>
      <c r="B40" s="61"/>
      <c r="C40" s="63"/>
      <c r="D40" s="63"/>
    </row>
    <row r="41" spans="1:4" x14ac:dyDescent="0.25">
      <c r="A41" s="64"/>
      <c r="B41" s="60"/>
      <c r="C41" s="60"/>
      <c r="D41" s="65"/>
    </row>
    <row r="42" spans="1:4" x14ac:dyDescent="0.25">
      <c r="A42" s="14"/>
      <c r="B42" s="6"/>
      <c r="C42" s="14"/>
      <c r="D42" s="16"/>
    </row>
    <row r="43" spans="1:4" x14ac:dyDescent="0.25">
      <c r="A43" s="14"/>
      <c r="B43" s="60"/>
      <c r="C43" s="14"/>
      <c r="D43" s="16"/>
    </row>
    <row r="44" spans="1:4" x14ac:dyDescent="0.25">
      <c r="A44" s="14"/>
      <c r="B44" s="6"/>
      <c r="C44" s="14"/>
      <c r="D44" s="16"/>
    </row>
    <row r="45" spans="1:4" x14ac:dyDescent="0.25">
      <c r="A45" s="14"/>
      <c r="B45" s="11"/>
      <c r="C45" s="16"/>
      <c r="D45" s="16"/>
    </row>
    <row r="46" spans="1:4" x14ac:dyDescent="0.25">
      <c r="A46" s="63"/>
      <c r="B46" s="61"/>
      <c r="C46" s="63"/>
      <c r="D46" s="63"/>
    </row>
    <row r="47" spans="1:4" x14ac:dyDescent="0.25">
      <c r="A47" s="64"/>
      <c r="B47" s="60"/>
      <c r="C47" s="60"/>
      <c r="D47" s="65"/>
    </row>
    <row r="48" spans="1:4" x14ac:dyDescent="0.25">
      <c r="A48" s="14"/>
      <c r="B48" s="6"/>
      <c r="C48" s="14"/>
      <c r="D48" s="16"/>
    </row>
    <row r="49" spans="1:4" x14ac:dyDescent="0.25">
      <c r="A49" s="14"/>
      <c r="B49" s="11"/>
      <c r="C49" s="16"/>
      <c r="D49" s="16"/>
    </row>
    <row r="50" spans="1:4" x14ac:dyDescent="0.25">
      <c r="A50" s="63"/>
      <c r="B50" s="61"/>
      <c r="C50" s="63"/>
      <c r="D50" s="63"/>
    </row>
    <row r="51" spans="1:4" x14ac:dyDescent="0.25">
      <c r="A51" s="64"/>
      <c r="B51" s="60"/>
      <c r="C51" s="60"/>
      <c r="D51" s="65"/>
    </row>
    <row r="52" spans="1:4" x14ac:dyDescent="0.25">
      <c r="A52" s="63"/>
      <c r="B52" s="61"/>
      <c r="C52" s="63"/>
      <c r="D52" s="63"/>
    </row>
    <row r="53" spans="1:4" x14ac:dyDescent="0.25">
      <c r="A53" s="64"/>
      <c r="B53" s="60"/>
      <c r="C53" s="60"/>
      <c r="D53" s="65"/>
    </row>
    <row r="54" spans="1:4" x14ac:dyDescent="0.25">
      <c r="A54" s="14"/>
      <c r="B54" s="11"/>
      <c r="C54" s="16"/>
      <c r="D54" s="16"/>
    </row>
    <row r="55" spans="1:4" x14ac:dyDescent="0.25">
      <c r="A55" s="14"/>
      <c r="B55" s="6"/>
      <c r="C55" s="14"/>
      <c r="D55" s="16"/>
    </row>
    <row r="56" spans="1:4" x14ac:dyDescent="0.25">
      <c r="A56" s="14"/>
      <c r="B56" s="6"/>
      <c r="C56" s="14"/>
      <c r="D56" s="16"/>
    </row>
    <row r="57" spans="1:4" x14ac:dyDescent="0.25">
      <c r="A57" s="14"/>
      <c r="B57" s="6"/>
      <c r="C57" s="14"/>
      <c r="D57" s="16"/>
    </row>
    <row r="58" spans="1:4" x14ac:dyDescent="0.25">
      <c r="A58" s="14"/>
      <c r="B58" s="6"/>
      <c r="C58" s="14"/>
      <c r="D58" s="16"/>
    </row>
    <row r="59" spans="1:4" x14ac:dyDescent="0.25">
      <c r="A59" s="14"/>
      <c r="B59" s="6"/>
      <c r="C59" s="14"/>
      <c r="D59" s="16"/>
    </row>
    <row r="60" spans="1:4" x14ac:dyDescent="0.25">
      <c r="A60" s="14"/>
      <c r="B60" s="6"/>
      <c r="C60" s="14"/>
      <c r="D60" s="16"/>
    </row>
    <row r="61" spans="1:4" x14ac:dyDescent="0.25">
      <c r="A61" s="14"/>
      <c r="B61" s="11"/>
      <c r="C61" s="16"/>
      <c r="D61" s="16"/>
    </row>
    <row r="62" spans="1:4" x14ac:dyDescent="0.25">
      <c r="A62" s="14"/>
      <c r="B62" s="11"/>
      <c r="C62" s="16"/>
      <c r="D62" s="16"/>
    </row>
    <row r="63" spans="1:4" x14ac:dyDescent="0.25">
      <c r="A63" s="14"/>
      <c r="B63" s="6"/>
      <c r="C63" s="14"/>
      <c r="D63" s="16"/>
    </row>
    <row r="64" spans="1:4" x14ac:dyDescent="0.25">
      <c r="A64" s="14"/>
      <c r="B64" s="14"/>
      <c r="C64" s="6"/>
      <c r="D64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0"/>
  <sheetViews>
    <sheetView workbookViewId="0">
      <selection activeCell="B15" sqref="B15"/>
    </sheetView>
  </sheetViews>
  <sheetFormatPr defaultColWidth="9" defaultRowHeight="15" x14ac:dyDescent="0.25"/>
  <cols>
    <col min="1" max="1" width="4.28515625" customWidth="1"/>
    <col min="2" max="2" width="46" customWidth="1"/>
  </cols>
  <sheetData>
    <row r="1" spans="1:4" ht="15.95" customHeight="1" x14ac:dyDescent="0.35">
      <c r="A1" s="1"/>
      <c r="B1" s="76" t="s">
        <v>0</v>
      </c>
      <c r="C1" s="76"/>
      <c r="D1" s="76"/>
    </row>
    <row r="2" spans="1:4" ht="15.95" customHeight="1" x14ac:dyDescent="0.25">
      <c r="A2" s="1"/>
      <c r="B2" s="27" t="s">
        <v>1</v>
      </c>
      <c r="C2" s="1"/>
      <c r="D2" s="1"/>
    </row>
    <row r="3" spans="1:4" ht="15.95" customHeight="1" x14ac:dyDescent="0.25">
      <c r="A3" s="1"/>
      <c r="B3" s="77" t="s">
        <v>45</v>
      </c>
      <c r="C3" s="77"/>
      <c r="D3" s="77"/>
    </row>
    <row r="4" spans="1:4" ht="26.25" x14ac:dyDescent="0.25">
      <c r="A4" s="12"/>
      <c r="B4" s="3" t="s">
        <v>3</v>
      </c>
      <c r="C4" s="2" t="s">
        <v>4</v>
      </c>
      <c r="D4" s="3" t="s">
        <v>5</v>
      </c>
    </row>
    <row r="5" spans="1:4" x14ac:dyDescent="0.25">
      <c r="A5" s="2"/>
      <c r="B5" s="11" t="s">
        <v>15</v>
      </c>
      <c r="C5" s="50"/>
      <c r="D5" s="12"/>
    </row>
    <row r="6" spans="1:4" x14ac:dyDescent="0.25">
      <c r="A6" s="2">
        <v>1</v>
      </c>
      <c r="B6" s="6" t="s">
        <v>46</v>
      </c>
      <c r="C6" s="13">
        <v>1551.2</v>
      </c>
      <c r="D6" s="12">
        <f>C6</f>
        <v>1551.2</v>
      </c>
    </row>
    <row r="7" spans="1:4" x14ac:dyDescent="0.25">
      <c r="A7" s="2"/>
      <c r="B7" s="11" t="s">
        <v>20</v>
      </c>
      <c r="C7" s="13"/>
      <c r="D7" s="12"/>
    </row>
    <row r="8" spans="1:4" x14ac:dyDescent="0.25">
      <c r="A8" s="2">
        <v>1</v>
      </c>
      <c r="B8" s="6" t="s">
        <v>47</v>
      </c>
      <c r="C8" s="13">
        <v>2140</v>
      </c>
      <c r="D8" s="12">
        <f>C8+D6</f>
        <v>3691.2</v>
      </c>
    </row>
    <row r="9" spans="1:4" x14ac:dyDescent="0.25">
      <c r="A9" s="6"/>
      <c r="B9" s="11" t="s">
        <v>24</v>
      </c>
      <c r="C9" s="11"/>
      <c r="D9" s="11"/>
    </row>
    <row r="10" spans="1:4" x14ac:dyDescent="0.25">
      <c r="A10" s="6">
        <v>1</v>
      </c>
      <c r="B10" s="6" t="s">
        <v>48</v>
      </c>
      <c r="C10" s="11">
        <v>1410.8</v>
      </c>
      <c r="D10" s="11">
        <f>C10+D8</f>
        <v>5102</v>
      </c>
    </row>
    <row r="11" spans="1:4" x14ac:dyDescent="0.25">
      <c r="A11" s="2"/>
      <c r="B11" s="11" t="s">
        <v>28</v>
      </c>
      <c r="C11" s="11"/>
      <c r="D11" s="11"/>
    </row>
    <row r="12" spans="1:4" ht="30" x14ac:dyDescent="0.25">
      <c r="A12" s="2">
        <v>1</v>
      </c>
      <c r="B12" s="6" t="s">
        <v>49</v>
      </c>
      <c r="C12" s="6">
        <v>1755.7</v>
      </c>
      <c r="D12" s="11">
        <f>C12+D10</f>
        <v>6857.7</v>
      </c>
    </row>
    <row r="13" spans="1:4" x14ac:dyDescent="0.25">
      <c r="A13" s="6"/>
      <c r="B13" s="11" t="s">
        <v>35</v>
      </c>
      <c r="C13" s="6"/>
      <c r="D13" s="11"/>
    </row>
    <row r="14" spans="1:4" ht="30" x14ac:dyDescent="0.25">
      <c r="A14" s="6">
        <v>1</v>
      </c>
      <c r="B14" s="49" t="s">
        <v>50</v>
      </c>
      <c r="C14" s="6">
        <v>633.6</v>
      </c>
      <c r="D14" s="11">
        <f>C14+D12</f>
        <v>7491.3</v>
      </c>
    </row>
    <row r="15" spans="1:4" x14ac:dyDescent="0.25">
      <c r="A15" s="6"/>
      <c r="B15" s="11" t="s">
        <v>95</v>
      </c>
      <c r="C15" s="6"/>
      <c r="D15" s="11"/>
    </row>
    <row r="16" spans="1:4" x14ac:dyDescent="0.25">
      <c r="A16" s="6">
        <v>1</v>
      </c>
      <c r="B16" s="73" t="s">
        <v>133</v>
      </c>
      <c r="C16" s="6">
        <v>854.7</v>
      </c>
      <c r="D16" s="11">
        <f>C16+D14</f>
        <v>8346</v>
      </c>
    </row>
    <row r="17" spans="1:4" x14ac:dyDescent="0.25">
      <c r="A17" s="6"/>
      <c r="B17" s="11"/>
      <c r="C17" s="11"/>
      <c r="D17" s="11"/>
    </row>
    <row r="18" spans="1:4" x14ac:dyDescent="0.25">
      <c r="A18" s="6"/>
      <c r="B18" s="11"/>
      <c r="C18" s="11"/>
      <c r="D18" s="11"/>
    </row>
    <row r="19" spans="1:4" x14ac:dyDescent="0.25">
      <c r="A19" s="6"/>
      <c r="B19" s="6"/>
      <c r="C19" s="6"/>
      <c r="D19" s="11"/>
    </row>
    <row r="20" spans="1:4" x14ac:dyDescent="0.25">
      <c r="A20" s="6"/>
      <c r="B20" s="6"/>
      <c r="C20" s="6"/>
      <c r="D20" s="6"/>
    </row>
    <row r="21" spans="1:4" x14ac:dyDescent="0.25">
      <c r="A21" s="6"/>
      <c r="B21" s="11"/>
      <c r="C21" s="11"/>
      <c r="D21" s="11"/>
    </row>
    <row r="22" spans="1:4" x14ac:dyDescent="0.25">
      <c r="A22" s="6"/>
      <c r="B22" s="11"/>
      <c r="C22" s="6"/>
      <c r="D22" s="11"/>
    </row>
    <row r="23" spans="1:4" x14ac:dyDescent="0.25">
      <c r="A23" s="6"/>
      <c r="B23" s="6"/>
      <c r="C23" s="6"/>
      <c r="D23" s="11"/>
    </row>
    <row r="24" spans="1:4" x14ac:dyDescent="0.25">
      <c r="A24" s="6"/>
      <c r="B24" s="11"/>
      <c r="C24" s="11"/>
      <c r="D24" s="11"/>
    </row>
    <row r="25" spans="1:4" x14ac:dyDescent="0.25">
      <c r="A25" s="6"/>
      <c r="B25" s="6"/>
      <c r="C25" s="6"/>
      <c r="D25" s="11"/>
    </row>
    <row r="26" spans="1:4" x14ac:dyDescent="0.25">
      <c r="A26" s="11"/>
      <c r="B26" s="11"/>
      <c r="C26" s="6"/>
      <c r="D26" s="11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11"/>
    </row>
    <row r="29" spans="1:4" x14ac:dyDescent="0.25">
      <c r="A29" s="6"/>
      <c r="B29" s="6"/>
      <c r="C29" s="6"/>
      <c r="D29" s="11"/>
    </row>
    <row r="30" spans="1:4" x14ac:dyDescent="0.25">
      <c r="A30" s="6"/>
      <c r="B30" s="6"/>
      <c r="C30" s="6"/>
      <c r="D30" s="11"/>
    </row>
    <row r="31" spans="1:4" x14ac:dyDescent="0.25">
      <c r="A31" s="6"/>
      <c r="B31" s="11"/>
      <c r="C31" s="6"/>
      <c r="D31" s="11"/>
    </row>
    <row r="32" spans="1:4" x14ac:dyDescent="0.25">
      <c r="A32" s="6"/>
      <c r="B32" s="6"/>
      <c r="C32" s="6"/>
      <c r="D32" s="11"/>
    </row>
    <row r="33" spans="1:4" x14ac:dyDescent="0.25">
      <c r="A33" s="6"/>
      <c r="B33" s="6"/>
      <c r="C33" s="6"/>
      <c r="D33" s="11"/>
    </row>
    <row r="34" spans="1:4" x14ac:dyDescent="0.25">
      <c r="A34" s="6"/>
      <c r="B34" s="6"/>
      <c r="C34" s="6"/>
      <c r="D34" s="11"/>
    </row>
    <row r="35" spans="1:4" x14ac:dyDescent="0.25">
      <c r="A35" s="6"/>
      <c r="B35" s="11"/>
      <c r="C35" s="6"/>
      <c r="D35" s="11"/>
    </row>
    <row r="36" spans="1:4" x14ac:dyDescent="0.25">
      <c r="A36" s="6"/>
      <c r="B36" s="6"/>
      <c r="C36" s="6"/>
      <c r="D36" s="11"/>
    </row>
    <row r="37" spans="1:4" x14ac:dyDescent="0.25">
      <c r="A37" s="6"/>
      <c r="B37" s="6"/>
      <c r="C37" s="6"/>
      <c r="D37" s="11"/>
    </row>
    <row r="38" spans="1:4" x14ac:dyDescent="0.25">
      <c r="A38" s="14"/>
      <c r="B38" s="6"/>
      <c r="C38" s="14"/>
      <c r="D38" s="16"/>
    </row>
    <row r="39" spans="1:4" x14ac:dyDescent="0.25">
      <c r="A39" s="14"/>
      <c r="B39" s="11"/>
      <c r="C39" s="14"/>
      <c r="D39" s="16"/>
    </row>
    <row r="40" spans="1:4" x14ac:dyDescent="0.25">
      <c r="A40" s="14"/>
      <c r="B40" s="11"/>
      <c r="C40" s="14"/>
      <c r="D40" s="14"/>
    </row>
    <row r="41" spans="1:4" x14ac:dyDescent="0.25">
      <c r="A41" s="14"/>
      <c r="B41" s="6"/>
      <c r="C41" s="14"/>
      <c r="D41" s="14"/>
    </row>
    <row r="42" spans="1:4" x14ac:dyDescent="0.25">
      <c r="A42" s="14"/>
      <c r="B42" s="6"/>
      <c r="C42" s="14"/>
      <c r="D42" s="14"/>
    </row>
    <row r="43" spans="1:4" x14ac:dyDescent="0.25">
      <c r="A43" s="14"/>
      <c r="B43" s="6"/>
      <c r="C43" s="14"/>
      <c r="D43" s="16"/>
    </row>
    <row r="44" spans="1:4" x14ac:dyDescent="0.25">
      <c r="A44" s="14"/>
      <c r="B44" s="11"/>
      <c r="C44" s="14"/>
      <c r="D44" s="14"/>
    </row>
    <row r="45" spans="1:4" x14ac:dyDescent="0.25">
      <c r="A45" s="14"/>
      <c r="B45" s="6"/>
      <c r="C45" s="14"/>
      <c r="D45" s="14"/>
    </row>
    <row r="46" spans="1:4" x14ac:dyDescent="0.25">
      <c r="A46" s="14"/>
      <c r="B46" s="6"/>
      <c r="C46" s="14"/>
      <c r="D46" s="14"/>
    </row>
    <row r="47" spans="1:4" x14ac:dyDescent="0.25">
      <c r="A47" s="14"/>
      <c r="B47" s="6"/>
      <c r="C47" s="14"/>
      <c r="D47" s="14"/>
    </row>
    <row r="48" spans="1:4" x14ac:dyDescent="0.25">
      <c r="A48" s="14"/>
      <c r="B48" s="6"/>
      <c r="C48" s="14"/>
      <c r="D48" s="16"/>
    </row>
    <row r="49" spans="1:4" x14ac:dyDescent="0.25">
      <c r="A49" s="14"/>
      <c r="B49" s="11"/>
      <c r="C49" s="14"/>
      <c r="D49" s="16"/>
    </row>
    <row r="50" spans="1:4" x14ac:dyDescent="0.25">
      <c r="A50" s="14"/>
      <c r="B50" s="6"/>
      <c r="C50" s="14"/>
      <c r="D50" s="16"/>
    </row>
    <row r="51" spans="1:4" x14ac:dyDescent="0.25">
      <c r="A51" s="14"/>
      <c r="B51" s="6"/>
      <c r="C51" s="14"/>
      <c r="D51" s="16"/>
    </row>
    <row r="52" spans="1:4" x14ac:dyDescent="0.25">
      <c r="A52" s="14"/>
      <c r="B52" s="6"/>
      <c r="C52" s="14"/>
      <c r="D52" s="16"/>
    </row>
    <row r="53" spans="1:4" x14ac:dyDescent="0.25">
      <c r="A53" s="14"/>
      <c r="B53" s="6"/>
      <c r="C53" s="14"/>
      <c r="D53" s="16"/>
    </row>
    <row r="54" spans="1:4" x14ac:dyDescent="0.25">
      <c r="A54" s="14"/>
      <c r="B54" s="6"/>
      <c r="C54" s="14"/>
      <c r="D54" s="16"/>
    </row>
    <row r="55" spans="1:4" x14ac:dyDescent="0.25">
      <c r="A55" s="14"/>
      <c r="B55" s="6"/>
      <c r="C55" s="14"/>
      <c r="D55" s="14"/>
    </row>
    <row r="56" spans="1:4" x14ac:dyDescent="0.25">
      <c r="A56" s="14"/>
      <c r="B56" s="6"/>
      <c r="C56" s="14"/>
      <c r="D56" s="14"/>
    </row>
    <row r="57" spans="1:4" x14ac:dyDescent="0.25">
      <c r="A57" s="14"/>
      <c r="B57" s="11"/>
      <c r="C57" s="16"/>
      <c r="D57" s="16"/>
    </row>
    <row r="58" spans="1:4" x14ac:dyDescent="0.25">
      <c r="A58" s="14"/>
      <c r="B58" s="11"/>
      <c r="C58" s="14"/>
      <c r="D58" s="14"/>
    </row>
    <row r="59" spans="1:4" x14ac:dyDescent="0.25">
      <c r="A59" s="14"/>
      <c r="B59" s="6"/>
      <c r="C59" s="14"/>
      <c r="D59" s="14"/>
    </row>
    <row r="60" spans="1:4" x14ac:dyDescent="0.25">
      <c r="A60" s="14"/>
      <c r="B60" s="11"/>
      <c r="C60" s="16"/>
      <c r="D60" s="16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opLeftCell="A13" workbookViewId="0">
      <selection activeCell="D35" sqref="D35"/>
    </sheetView>
  </sheetViews>
  <sheetFormatPr defaultColWidth="9" defaultRowHeight="15" x14ac:dyDescent="0.25"/>
  <cols>
    <col min="1" max="1" width="4" customWidth="1"/>
    <col min="2" max="2" width="48.28515625" customWidth="1"/>
    <col min="3" max="3" width="11.28515625" customWidth="1"/>
    <col min="4" max="4" width="13.140625" customWidth="1"/>
  </cols>
  <sheetData>
    <row r="1" spans="1:8" ht="21" x14ac:dyDescent="0.35">
      <c r="A1" s="1"/>
      <c r="B1" s="75" t="s">
        <v>0</v>
      </c>
      <c r="C1" s="75"/>
      <c r="D1" s="75"/>
      <c r="E1" s="44"/>
      <c r="F1" s="44"/>
      <c r="G1" s="44"/>
      <c r="H1" s="44"/>
    </row>
    <row r="2" spans="1:8" ht="21.6" customHeight="1" x14ac:dyDescent="0.25">
      <c r="A2" s="1"/>
      <c r="B2" s="78" t="s">
        <v>1</v>
      </c>
      <c r="C2" s="78"/>
      <c r="D2" s="78"/>
      <c r="E2" s="1"/>
      <c r="F2" s="1"/>
      <c r="G2" s="1"/>
      <c r="H2" s="1"/>
    </row>
    <row r="3" spans="1:8" ht="17.25" customHeight="1" x14ac:dyDescent="0.25">
      <c r="A3" s="1"/>
      <c r="B3" s="75" t="s">
        <v>51</v>
      </c>
      <c r="C3" s="75"/>
      <c r="D3" s="75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12"/>
      <c r="B5" s="11" t="s">
        <v>6</v>
      </c>
      <c r="C5" s="12"/>
      <c r="D5" s="12"/>
      <c r="E5" s="1"/>
      <c r="F5" s="1"/>
      <c r="G5" s="1"/>
      <c r="H5" s="1"/>
    </row>
    <row r="6" spans="1:8" ht="30" x14ac:dyDescent="0.25">
      <c r="A6" s="6">
        <v>1</v>
      </c>
      <c r="B6" s="6" t="s">
        <v>52</v>
      </c>
      <c r="C6" s="13">
        <v>4470</v>
      </c>
      <c r="D6" s="11">
        <f>C6</f>
        <v>4470</v>
      </c>
    </row>
    <row r="7" spans="1:8" x14ac:dyDescent="0.25">
      <c r="A7" s="14"/>
      <c r="B7" s="11" t="s">
        <v>17</v>
      </c>
      <c r="C7" s="15"/>
      <c r="D7" s="16"/>
    </row>
    <row r="8" spans="1:8" ht="30" x14ac:dyDescent="0.25">
      <c r="A8" s="14">
        <v>1</v>
      </c>
      <c r="B8" s="6" t="s">
        <v>53</v>
      </c>
      <c r="C8" s="15">
        <v>5351</v>
      </c>
      <c r="D8" s="18"/>
    </row>
    <row r="9" spans="1:8" x14ac:dyDescent="0.25">
      <c r="A9" s="20">
        <v>2</v>
      </c>
      <c r="B9" s="56" t="s">
        <v>54</v>
      </c>
      <c r="C9" s="14">
        <v>7651</v>
      </c>
      <c r="D9" s="16"/>
    </row>
    <row r="10" spans="1:8" x14ac:dyDescent="0.25">
      <c r="A10" s="22"/>
      <c r="B10" s="57" t="s">
        <v>19</v>
      </c>
      <c r="C10" s="58">
        <f>SUM(C8:C9)</f>
        <v>13002</v>
      </c>
      <c r="D10" s="25">
        <f>C10+D6</f>
        <v>17472</v>
      </c>
    </row>
    <row r="11" spans="1:8" ht="15" customHeight="1" x14ac:dyDescent="0.25">
      <c r="A11" s="14"/>
      <c r="B11" s="11" t="s">
        <v>24</v>
      </c>
      <c r="C11" s="14"/>
      <c r="D11" s="16"/>
    </row>
    <row r="12" spans="1:8" x14ac:dyDescent="0.25">
      <c r="A12" s="14">
        <v>1</v>
      </c>
      <c r="B12" s="14" t="s">
        <v>55</v>
      </c>
      <c r="C12" s="16">
        <v>3320</v>
      </c>
      <c r="D12" s="16">
        <f>C12+D10</f>
        <v>20792</v>
      </c>
    </row>
    <row r="13" spans="1:8" x14ac:dyDescent="0.25">
      <c r="A13" s="14"/>
      <c r="B13" s="11" t="s">
        <v>26</v>
      </c>
      <c r="C13" s="14"/>
      <c r="D13" s="16"/>
    </row>
    <row r="14" spans="1:8" x14ac:dyDescent="0.25">
      <c r="A14" s="14">
        <v>1</v>
      </c>
      <c r="B14" s="6" t="s">
        <v>56</v>
      </c>
      <c r="C14" s="16">
        <v>6768.6</v>
      </c>
      <c r="D14" s="16">
        <f>C14+D12</f>
        <v>27560.6</v>
      </c>
    </row>
    <row r="15" spans="1:8" x14ac:dyDescent="0.25">
      <c r="A15" s="14"/>
      <c r="B15" s="11" t="s">
        <v>28</v>
      </c>
      <c r="C15" s="16"/>
      <c r="D15" s="16"/>
    </row>
    <row r="16" spans="1:8" x14ac:dyDescent="0.25">
      <c r="A16" s="14">
        <v>1</v>
      </c>
      <c r="B16" s="55" t="s">
        <v>57</v>
      </c>
      <c r="C16" s="14">
        <v>1330</v>
      </c>
      <c r="D16" s="14"/>
    </row>
    <row r="17" spans="1:4" x14ac:dyDescent="0.25">
      <c r="A17" s="14">
        <v>2</v>
      </c>
      <c r="B17" s="6" t="s">
        <v>58</v>
      </c>
      <c r="C17" s="14">
        <v>23392.7</v>
      </c>
      <c r="D17" s="16"/>
    </row>
    <row r="18" spans="1:4" x14ac:dyDescent="0.25">
      <c r="A18" s="14"/>
      <c r="B18" s="16" t="s">
        <v>30</v>
      </c>
      <c r="C18" s="16">
        <f>SUM(C16:C17)</f>
        <v>24722.7</v>
      </c>
      <c r="D18" s="16">
        <f>C18+D14</f>
        <v>52283.3</v>
      </c>
    </row>
    <row r="19" spans="1:4" x14ac:dyDescent="0.25">
      <c r="A19" s="14"/>
      <c r="B19" s="59" t="s">
        <v>31</v>
      </c>
      <c r="C19" s="14"/>
      <c r="D19" s="16"/>
    </row>
    <row r="20" spans="1:4" x14ac:dyDescent="0.25">
      <c r="A20" s="14">
        <v>1</v>
      </c>
      <c r="B20" s="6" t="s">
        <v>59</v>
      </c>
      <c r="C20" s="14">
        <v>6284.5</v>
      </c>
      <c r="D20" s="16"/>
    </row>
    <row r="21" spans="1:4" x14ac:dyDescent="0.25">
      <c r="A21" s="14">
        <v>2</v>
      </c>
      <c r="B21" s="6" t="s">
        <v>60</v>
      </c>
      <c r="C21" s="14">
        <v>5525.1</v>
      </c>
      <c r="D21" s="16"/>
    </row>
    <row r="22" spans="1:4" x14ac:dyDescent="0.25">
      <c r="A22" s="60">
        <v>3</v>
      </c>
      <c r="B22" s="60" t="s">
        <v>61</v>
      </c>
      <c r="C22" s="60">
        <v>16486.900000000001</v>
      </c>
      <c r="D22" s="61"/>
    </row>
    <row r="23" spans="1:4" ht="30" x14ac:dyDescent="0.25">
      <c r="A23" s="60">
        <v>4</v>
      </c>
      <c r="B23" s="60" t="s">
        <v>62</v>
      </c>
      <c r="C23" s="60">
        <v>1740</v>
      </c>
      <c r="D23" s="61"/>
    </row>
    <row r="24" spans="1:4" x14ac:dyDescent="0.25">
      <c r="A24" s="60"/>
      <c r="B24" s="61" t="s">
        <v>34</v>
      </c>
      <c r="C24" s="61">
        <f>SUM(C20:C23)</f>
        <v>30036.5</v>
      </c>
      <c r="D24" s="61">
        <f>C24+D18</f>
        <v>82319.8</v>
      </c>
    </row>
    <row r="25" spans="1:4" x14ac:dyDescent="0.25">
      <c r="A25" s="14"/>
      <c r="B25" s="11" t="s">
        <v>35</v>
      </c>
      <c r="C25" s="14"/>
      <c r="D25" s="16"/>
    </row>
    <row r="26" spans="1:4" ht="30" x14ac:dyDescent="0.25">
      <c r="A26" s="14">
        <v>1</v>
      </c>
      <c r="B26" s="49" t="s">
        <v>63</v>
      </c>
      <c r="C26" s="14">
        <v>7000</v>
      </c>
      <c r="D26" s="16">
        <f>C26+D24</f>
        <v>89319.8</v>
      </c>
    </row>
    <row r="27" spans="1:4" x14ac:dyDescent="0.25">
      <c r="A27" s="14"/>
      <c r="B27" s="16" t="s">
        <v>95</v>
      </c>
      <c r="C27" s="14"/>
      <c r="D27" s="16"/>
    </row>
    <row r="28" spans="1:4" x14ac:dyDescent="0.25">
      <c r="A28" s="14">
        <v>1</v>
      </c>
      <c r="B28" s="74" t="s">
        <v>140</v>
      </c>
      <c r="C28" s="14">
        <v>1670</v>
      </c>
      <c r="D28" s="16">
        <f>C28+D26</f>
        <v>90989.8</v>
      </c>
    </row>
    <row r="29" spans="1:4" x14ac:dyDescent="0.25">
      <c r="A29" s="14"/>
      <c r="B29" s="11" t="s">
        <v>96</v>
      </c>
      <c r="C29" s="14"/>
      <c r="D29" s="16"/>
    </row>
    <row r="30" spans="1:4" x14ac:dyDescent="0.25">
      <c r="A30" s="14">
        <v>1</v>
      </c>
      <c r="B30" s="83" t="s">
        <v>151</v>
      </c>
      <c r="C30" s="14">
        <v>1270</v>
      </c>
      <c r="D30" s="16"/>
    </row>
    <row r="31" spans="1:4" ht="30" x14ac:dyDescent="0.25">
      <c r="A31" s="14">
        <v>2</v>
      </c>
      <c r="B31" s="82" t="s">
        <v>152</v>
      </c>
      <c r="C31" s="14">
        <v>3324</v>
      </c>
      <c r="D31" s="16"/>
    </row>
    <row r="32" spans="1:4" x14ac:dyDescent="0.25">
      <c r="A32" s="14">
        <v>3</v>
      </c>
      <c r="B32" s="83" t="s">
        <v>153</v>
      </c>
      <c r="C32" s="14">
        <v>1270</v>
      </c>
      <c r="D32" s="16"/>
    </row>
    <row r="33" spans="1:4" ht="30" x14ac:dyDescent="0.25">
      <c r="A33" s="14">
        <v>4</v>
      </c>
      <c r="B33" s="82" t="s">
        <v>154</v>
      </c>
      <c r="C33" s="83">
        <v>1270</v>
      </c>
      <c r="D33" s="16"/>
    </row>
    <row r="34" spans="1:4" x14ac:dyDescent="0.25">
      <c r="A34" s="14"/>
      <c r="B34" s="16" t="s">
        <v>142</v>
      </c>
      <c r="C34" s="16">
        <f>SUM(C30:C33)</f>
        <v>7134</v>
      </c>
      <c r="D34" s="16">
        <f>C34+D28</f>
        <v>98123.8</v>
      </c>
    </row>
    <row r="35" spans="1:4" x14ac:dyDescent="0.25">
      <c r="A35" s="14"/>
      <c r="B35" s="14"/>
      <c r="C35" s="16"/>
      <c r="D35" s="16"/>
    </row>
    <row r="36" spans="1:4" x14ac:dyDescent="0.25">
      <c r="A36" s="14"/>
      <c r="B36" s="16"/>
      <c r="C36" s="16"/>
      <c r="D36" s="16"/>
    </row>
    <row r="37" spans="1:4" x14ac:dyDescent="0.25">
      <c r="A37" s="14"/>
      <c r="B37" s="14"/>
      <c r="C37" s="16"/>
      <c r="D37" s="16"/>
    </row>
    <row r="38" spans="1:4" x14ac:dyDescent="0.25">
      <c r="A38" s="14"/>
      <c r="B38" s="16"/>
      <c r="C38" s="16"/>
      <c r="D38" s="16"/>
    </row>
    <row r="39" spans="1:4" x14ac:dyDescent="0.25">
      <c r="A39" s="14"/>
      <c r="B39" s="6"/>
      <c r="C39" s="16"/>
      <c r="D39" s="16"/>
    </row>
    <row r="40" spans="1:4" x14ac:dyDescent="0.25">
      <c r="A40" s="14"/>
      <c r="B40" s="16"/>
      <c r="C40" s="16"/>
      <c r="D40" s="16"/>
    </row>
    <row r="41" spans="1:4" x14ac:dyDescent="0.25">
      <c r="A41" s="14"/>
      <c r="B41" s="16"/>
      <c r="C41" s="16"/>
      <c r="D41" s="16"/>
    </row>
    <row r="42" spans="1:4" x14ac:dyDescent="0.25">
      <c r="A42" s="14"/>
      <c r="B42" s="14"/>
      <c r="C42" s="14"/>
      <c r="D42" s="14"/>
    </row>
    <row r="43" spans="1:4" x14ac:dyDescent="0.25">
      <c r="A43" s="14"/>
      <c r="B43" s="16"/>
      <c r="C43" s="16"/>
      <c r="D43" s="16"/>
    </row>
    <row r="44" spans="1:4" x14ac:dyDescent="0.25">
      <c r="A44" s="14"/>
      <c r="B44" s="16"/>
      <c r="C44" s="14"/>
      <c r="D44" s="14"/>
    </row>
    <row r="45" spans="1:4" x14ac:dyDescent="0.25">
      <c r="A45" s="14"/>
      <c r="B45" s="14"/>
      <c r="C45" s="14"/>
      <c r="D45" s="14"/>
    </row>
    <row r="46" spans="1:4" x14ac:dyDescent="0.25">
      <c r="A46" s="14"/>
      <c r="B46" s="16"/>
      <c r="C46" s="16"/>
      <c r="D46" s="1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tabSelected="1" workbookViewId="0">
      <selection activeCell="D15" sqref="D15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95" customHeight="1" x14ac:dyDescent="0.25">
      <c r="A1" s="1"/>
      <c r="B1" s="75" t="s">
        <v>64</v>
      </c>
      <c r="C1" s="75"/>
      <c r="D1" s="75"/>
    </row>
    <row r="2" spans="1:4" ht="15.95" customHeight="1" x14ac:dyDescent="0.25">
      <c r="A2" s="1"/>
      <c r="B2" s="78" t="s">
        <v>1</v>
      </c>
      <c r="C2" s="78"/>
      <c r="D2" s="78"/>
    </row>
    <row r="3" spans="1:4" ht="15.95" customHeight="1" x14ac:dyDescent="0.25">
      <c r="A3" s="1"/>
      <c r="B3" s="75" t="s">
        <v>65</v>
      </c>
      <c r="C3" s="75"/>
      <c r="D3" s="75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12"/>
      <c r="B5" s="11" t="s">
        <v>6</v>
      </c>
      <c r="C5" s="12"/>
      <c r="D5" s="12"/>
    </row>
    <row r="6" spans="1:4" x14ac:dyDescent="0.25">
      <c r="A6" s="6">
        <v>1</v>
      </c>
      <c r="B6" s="6" t="s">
        <v>66</v>
      </c>
      <c r="C6" s="6">
        <v>3787.17</v>
      </c>
      <c r="D6" s="11">
        <v>3787.17</v>
      </c>
    </row>
    <row r="7" spans="1:4" x14ac:dyDescent="0.25">
      <c r="A7" s="12"/>
      <c r="B7" s="11" t="s">
        <v>24</v>
      </c>
      <c r="C7" s="50"/>
      <c r="D7" s="12"/>
    </row>
    <row r="8" spans="1:4" x14ac:dyDescent="0.25">
      <c r="A8" s="12">
        <v>1</v>
      </c>
      <c r="B8" s="6" t="s">
        <v>67</v>
      </c>
      <c r="C8" s="50">
        <v>920.6</v>
      </c>
      <c r="D8" s="12">
        <f>C8+D6</f>
        <v>4707.7700000000004</v>
      </c>
    </row>
    <row r="9" spans="1:4" x14ac:dyDescent="0.25">
      <c r="A9" s="11"/>
      <c r="B9" s="11" t="s">
        <v>35</v>
      </c>
      <c r="C9" s="51"/>
      <c r="D9" s="11"/>
    </row>
    <row r="10" spans="1:4" x14ac:dyDescent="0.25">
      <c r="A10" s="11">
        <v>1</v>
      </c>
      <c r="B10" s="49" t="s">
        <v>68</v>
      </c>
      <c r="C10" s="51">
        <v>2954.74</v>
      </c>
      <c r="D10" s="11">
        <f>C10+D8</f>
        <v>7662.51</v>
      </c>
    </row>
    <row r="11" spans="1:4" x14ac:dyDescent="0.25">
      <c r="A11" s="11"/>
      <c r="B11" s="11" t="s">
        <v>95</v>
      </c>
      <c r="C11" s="51"/>
      <c r="D11" s="11"/>
    </row>
    <row r="12" spans="1:4" ht="30" x14ac:dyDescent="0.25">
      <c r="A12" s="16">
        <v>1</v>
      </c>
      <c r="B12" s="73" t="s">
        <v>139</v>
      </c>
      <c r="C12" s="17">
        <v>3377.7</v>
      </c>
      <c r="D12" s="16">
        <f>C12+D10</f>
        <v>11040.21</v>
      </c>
    </row>
    <row r="13" spans="1:4" x14ac:dyDescent="0.25">
      <c r="A13" s="14"/>
      <c r="B13" s="11" t="s">
        <v>96</v>
      </c>
      <c r="C13" s="15"/>
      <c r="D13" s="52"/>
    </row>
    <row r="14" spans="1:4" ht="30" x14ac:dyDescent="0.25">
      <c r="A14" s="20">
        <v>1</v>
      </c>
      <c r="B14" s="84" t="s">
        <v>155</v>
      </c>
      <c r="C14" s="16">
        <v>5540.11</v>
      </c>
      <c r="D14" s="16">
        <f>C14+D12</f>
        <v>16580.32</v>
      </c>
    </row>
    <row r="15" spans="1:4" x14ac:dyDescent="0.25">
      <c r="A15" s="22"/>
      <c r="B15" s="53"/>
      <c r="C15" s="24"/>
      <c r="D15" s="54"/>
    </row>
    <row r="16" spans="1:4" x14ac:dyDescent="0.25">
      <c r="A16" s="14"/>
      <c r="B16" s="6"/>
      <c r="C16" s="14"/>
      <c r="D16" s="14"/>
    </row>
    <row r="17" spans="1:4" x14ac:dyDescent="0.25">
      <c r="A17" s="14"/>
      <c r="B17" s="14"/>
      <c r="C17" s="14"/>
      <c r="D17" s="14"/>
    </row>
    <row r="18" spans="1:4" x14ac:dyDescent="0.25">
      <c r="A18" s="14"/>
      <c r="B18" s="14"/>
      <c r="C18" s="14"/>
      <c r="D18" s="14"/>
    </row>
    <row r="19" spans="1:4" x14ac:dyDescent="0.25">
      <c r="A19" s="14"/>
      <c r="B19" s="16"/>
      <c r="C19" s="16"/>
      <c r="D19" s="16"/>
    </row>
    <row r="20" spans="1:4" x14ac:dyDescent="0.25">
      <c r="A20" s="14"/>
      <c r="B20" s="16"/>
      <c r="C20" s="14"/>
      <c r="D20" s="14"/>
    </row>
    <row r="21" spans="1:4" x14ac:dyDescent="0.25">
      <c r="A21" s="14"/>
      <c r="B21" s="55"/>
      <c r="C21" s="14"/>
      <c r="D21" s="14"/>
    </row>
    <row r="22" spans="1:4" x14ac:dyDescent="0.25">
      <c r="A22" s="14"/>
      <c r="B22" s="14"/>
      <c r="C22" s="14"/>
      <c r="D22" s="14"/>
    </row>
    <row r="23" spans="1:4" x14ac:dyDescent="0.25">
      <c r="A23" s="14"/>
      <c r="B23" s="16"/>
      <c r="C23" s="16"/>
      <c r="D23" s="16"/>
    </row>
    <row r="24" spans="1:4" x14ac:dyDescent="0.25">
      <c r="A24" s="14"/>
      <c r="B24" s="16"/>
      <c r="C24" s="14"/>
      <c r="D24" s="14"/>
    </row>
    <row r="25" spans="1:4" x14ac:dyDescent="0.25">
      <c r="A25" s="14"/>
      <c r="B25" s="6"/>
      <c r="C25" s="14"/>
      <c r="D25" s="14"/>
    </row>
    <row r="26" spans="1:4" x14ac:dyDescent="0.25">
      <c r="A26" s="14"/>
      <c r="B26" s="6"/>
      <c r="C26" s="14"/>
      <c r="D26" s="14"/>
    </row>
    <row r="27" spans="1:4" x14ac:dyDescent="0.25">
      <c r="A27" s="14"/>
      <c r="B27" s="16"/>
      <c r="C27" s="16"/>
      <c r="D27" s="16"/>
    </row>
    <row r="28" spans="1:4" x14ac:dyDescent="0.25">
      <c r="A28" s="14"/>
      <c r="B28" s="16"/>
      <c r="C28" s="14"/>
      <c r="D28" s="14"/>
    </row>
    <row r="29" spans="1:4" x14ac:dyDescent="0.25">
      <c r="A29" s="14"/>
      <c r="B29" s="6"/>
      <c r="C29" s="14"/>
      <c r="D29" s="14"/>
    </row>
    <row r="30" spans="1:4" x14ac:dyDescent="0.25">
      <c r="A30" s="14"/>
      <c r="B30" s="6"/>
      <c r="C30" s="14"/>
      <c r="D30" s="16"/>
    </row>
    <row r="31" spans="1:4" x14ac:dyDescent="0.25">
      <c r="A31" s="14"/>
      <c r="B31" s="16"/>
      <c r="C31" s="16"/>
      <c r="D31" s="16"/>
    </row>
    <row r="32" spans="1:4" x14ac:dyDescent="0.25">
      <c r="A32" s="14"/>
      <c r="B32" s="14"/>
      <c r="C32" s="14"/>
      <c r="D32" s="14"/>
    </row>
    <row r="33" spans="1:4" x14ac:dyDescent="0.25">
      <c r="A33" s="14"/>
      <c r="B33" s="16"/>
      <c r="C33" s="16"/>
      <c r="D33" s="16"/>
    </row>
    <row r="34" spans="1:4" x14ac:dyDescent="0.25">
      <c r="A34" s="14"/>
      <c r="B34" s="16"/>
      <c r="C34" s="14"/>
      <c r="D34" s="14"/>
    </row>
    <row r="35" spans="1:4" x14ac:dyDescent="0.25">
      <c r="A35" s="14"/>
      <c r="B35" s="14"/>
      <c r="C35" s="14"/>
      <c r="D35" s="14"/>
    </row>
    <row r="36" spans="1:4" x14ac:dyDescent="0.25">
      <c r="A36" s="14"/>
      <c r="B36" s="16"/>
      <c r="C36" s="16"/>
      <c r="D36" s="16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38" workbookViewId="0">
      <selection activeCell="D59" sqref="D59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21" x14ac:dyDescent="0.35">
      <c r="A1" s="1"/>
      <c r="B1" s="75" t="s">
        <v>69</v>
      </c>
      <c r="C1" s="75"/>
      <c r="D1" s="75"/>
      <c r="E1" s="44"/>
      <c r="F1" s="44"/>
      <c r="G1" s="44"/>
      <c r="H1" s="44"/>
    </row>
    <row r="2" spans="1:8" ht="15.75" x14ac:dyDescent="0.25">
      <c r="A2" s="1"/>
      <c r="B2" s="78" t="s">
        <v>1</v>
      </c>
      <c r="C2" s="78"/>
      <c r="D2" s="78"/>
      <c r="E2" s="1"/>
      <c r="F2" s="1"/>
      <c r="G2" s="1"/>
      <c r="H2" s="1"/>
    </row>
    <row r="3" spans="1:8" ht="15.75" x14ac:dyDescent="0.25">
      <c r="A3" s="1"/>
      <c r="B3" s="75" t="s">
        <v>70</v>
      </c>
      <c r="C3" s="75"/>
      <c r="D3" s="75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2"/>
      <c r="B5" s="45" t="s">
        <v>6</v>
      </c>
      <c r="C5" s="12"/>
      <c r="D5" s="2"/>
      <c r="E5" s="1"/>
      <c r="F5" s="1"/>
      <c r="G5" s="1"/>
      <c r="H5" s="1"/>
    </row>
    <row r="6" spans="1:8" s="1" customFormat="1" ht="30" x14ac:dyDescent="0.25">
      <c r="A6" s="6">
        <v>1</v>
      </c>
      <c r="B6" s="6" t="s">
        <v>71</v>
      </c>
      <c r="C6" s="6">
        <v>3110</v>
      </c>
      <c r="D6" s="11">
        <f>C6</f>
        <v>3110</v>
      </c>
    </row>
    <row r="7" spans="1:8" s="1" customFormat="1" x14ac:dyDescent="0.25">
      <c r="A7" s="6"/>
      <c r="B7" s="6" t="s">
        <v>12</v>
      </c>
      <c r="C7" s="6"/>
      <c r="D7" s="46"/>
    </row>
    <row r="8" spans="1:8" s="43" customFormat="1" x14ac:dyDescent="0.25">
      <c r="A8" s="16">
        <v>1</v>
      </c>
      <c r="B8" s="14" t="s">
        <v>72</v>
      </c>
      <c r="C8" s="14">
        <v>3206.4</v>
      </c>
      <c r="D8" s="47"/>
    </row>
    <row r="9" spans="1:8" x14ac:dyDescent="0.25">
      <c r="A9" s="14">
        <v>2</v>
      </c>
      <c r="B9" s="6" t="s">
        <v>73</v>
      </c>
      <c r="C9" s="14">
        <v>6377.54</v>
      </c>
      <c r="D9" s="48"/>
    </row>
    <row r="10" spans="1:8" ht="15" customHeight="1" x14ac:dyDescent="0.25">
      <c r="A10" s="14"/>
      <c r="B10" s="11" t="s">
        <v>14</v>
      </c>
      <c r="C10" s="16">
        <f>SUM(C8:C9)</f>
        <v>9583.94</v>
      </c>
      <c r="D10" s="47">
        <f>C10+D6</f>
        <v>12693.94</v>
      </c>
    </row>
    <row r="11" spans="1:8" s="43" customFormat="1" x14ac:dyDescent="0.25">
      <c r="A11" s="14"/>
      <c r="B11" s="11" t="s">
        <v>15</v>
      </c>
      <c r="C11" s="14"/>
      <c r="D11" s="47"/>
    </row>
    <row r="12" spans="1:8" ht="30" x14ac:dyDescent="0.25">
      <c r="A12" s="14">
        <v>1</v>
      </c>
      <c r="B12" s="6" t="s">
        <v>74</v>
      </c>
      <c r="C12" s="14">
        <v>7003.3</v>
      </c>
      <c r="D12" s="47"/>
    </row>
    <row r="13" spans="1:8" ht="30" x14ac:dyDescent="0.25">
      <c r="A13" s="16">
        <v>2</v>
      </c>
      <c r="B13" s="6" t="s">
        <v>75</v>
      </c>
      <c r="C13" s="14">
        <v>8805.7199999999993</v>
      </c>
      <c r="D13" s="47"/>
    </row>
    <row r="14" spans="1:8" ht="30" x14ac:dyDescent="0.25">
      <c r="A14" s="16">
        <v>3</v>
      </c>
      <c r="B14" s="6" t="s">
        <v>76</v>
      </c>
      <c r="C14" s="14">
        <v>4186.95</v>
      </c>
      <c r="D14" s="16"/>
    </row>
    <row r="15" spans="1:8" x14ac:dyDescent="0.25">
      <c r="A15" s="14">
        <v>4</v>
      </c>
      <c r="B15" s="6" t="s">
        <v>77</v>
      </c>
      <c r="C15" s="14">
        <v>11277</v>
      </c>
      <c r="D15" s="14"/>
    </row>
    <row r="16" spans="1:8" ht="30" x14ac:dyDescent="0.25">
      <c r="A16" s="14">
        <v>5</v>
      </c>
      <c r="B16" s="6" t="s">
        <v>78</v>
      </c>
      <c r="C16" s="14">
        <v>11450.2</v>
      </c>
      <c r="D16" s="16"/>
    </row>
    <row r="17" spans="1:4" x14ac:dyDescent="0.25">
      <c r="A17" s="14"/>
      <c r="B17" s="11" t="s">
        <v>16</v>
      </c>
      <c r="C17" s="16">
        <f>SUM(C12:C16)</f>
        <v>42723.17</v>
      </c>
      <c r="D17" s="47">
        <f>C17+D10</f>
        <v>55417.11</v>
      </c>
    </row>
    <row r="18" spans="1:4" x14ac:dyDescent="0.25">
      <c r="A18" s="14"/>
      <c r="B18" s="11" t="s">
        <v>17</v>
      </c>
      <c r="C18" s="14"/>
      <c r="D18" s="14"/>
    </row>
    <row r="19" spans="1:4" x14ac:dyDescent="0.25">
      <c r="A19" s="14">
        <v>1</v>
      </c>
      <c r="B19" s="6" t="s">
        <v>79</v>
      </c>
      <c r="C19" s="16">
        <v>6225.2</v>
      </c>
      <c r="D19" s="16"/>
    </row>
    <row r="20" spans="1:4" x14ac:dyDescent="0.25">
      <c r="A20" s="14">
        <v>2</v>
      </c>
      <c r="B20" s="6" t="s">
        <v>80</v>
      </c>
      <c r="C20" s="16">
        <v>13251.6</v>
      </c>
      <c r="D20" s="16"/>
    </row>
    <row r="21" spans="1:4" ht="30" x14ac:dyDescent="0.25">
      <c r="A21" s="14">
        <v>3</v>
      </c>
      <c r="B21" s="6" t="s">
        <v>81</v>
      </c>
      <c r="C21" s="14">
        <v>4400.8</v>
      </c>
      <c r="D21" s="14"/>
    </row>
    <row r="22" spans="1:4" x14ac:dyDescent="0.25">
      <c r="A22" s="14"/>
      <c r="B22" s="11" t="s">
        <v>19</v>
      </c>
      <c r="C22" s="16">
        <f>SUM(C19:C21)</f>
        <v>23877.599999999999</v>
      </c>
      <c r="D22" s="47">
        <f>C22+D17</f>
        <v>79294.709999999992</v>
      </c>
    </row>
    <row r="23" spans="1:4" x14ac:dyDescent="0.25">
      <c r="A23" s="14"/>
      <c r="B23" s="11" t="s">
        <v>20</v>
      </c>
      <c r="C23" s="16"/>
      <c r="D23" s="16"/>
    </row>
    <row r="24" spans="1:4" x14ac:dyDescent="0.25">
      <c r="A24" s="14">
        <v>1</v>
      </c>
      <c r="B24" s="6" t="s">
        <v>82</v>
      </c>
      <c r="C24" s="14">
        <v>7330.64</v>
      </c>
      <c r="D24" s="14"/>
    </row>
    <row r="25" spans="1:4" x14ac:dyDescent="0.25">
      <c r="A25" s="14">
        <v>2</v>
      </c>
      <c r="B25" s="6" t="s">
        <v>83</v>
      </c>
      <c r="C25" s="14">
        <v>4171.7</v>
      </c>
      <c r="D25" s="14"/>
    </row>
    <row r="26" spans="1:4" x14ac:dyDescent="0.25">
      <c r="A26" s="14">
        <v>3</v>
      </c>
      <c r="B26" s="6" t="s">
        <v>84</v>
      </c>
      <c r="C26" s="14">
        <v>1531.6</v>
      </c>
      <c r="D26" s="16"/>
    </row>
    <row r="27" spans="1:4" x14ac:dyDescent="0.25">
      <c r="A27" s="14"/>
      <c r="B27" s="11" t="s">
        <v>23</v>
      </c>
      <c r="C27" s="16">
        <f>SUM(C24:C26)</f>
        <v>13033.94</v>
      </c>
      <c r="D27" s="47">
        <f>C27+D22</f>
        <v>92328.65</v>
      </c>
    </row>
    <row r="28" spans="1:4" x14ac:dyDescent="0.25">
      <c r="A28" s="14"/>
      <c r="B28" s="11" t="s">
        <v>24</v>
      </c>
      <c r="C28" s="14"/>
      <c r="D28" s="14"/>
    </row>
    <row r="29" spans="1:4" x14ac:dyDescent="0.25">
      <c r="A29" s="14">
        <v>1</v>
      </c>
      <c r="B29" s="6" t="s">
        <v>85</v>
      </c>
      <c r="C29" s="16">
        <v>3047</v>
      </c>
      <c r="D29" s="16"/>
    </row>
    <row r="30" spans="1:4" x14ac:dyDescent="0.25">
      <c r="A30" s="14">
        <v>2</v>
      </c>
      <c r="B30" s="6" t="s">
        <v>86</v>
      </c>
      <c r="C30" s="14">
        <v>9181</v>
      </c>
      <c r="D30" s="14"/>
    </row>
    <row r="31" spans="1:4" x14ac:dyDescent="0.25">
      <c r="A31" s="14">
        <v>3</v>
      </c>
      <c r="B31" s="6" t="s">
        <v>87</v>
      </c>
      <c r="C31" s="14">
        <v>1803.2</v>
      </c>
      <c r="D31" s="16"/>
    </row>
    <row r="32" spans="1:4" ht="30" x14ac:dyDescent="0.25">
      <c r="A32" s="14">
        <v>4</v>
      </c>
      <c r="B32" s="6" t="s">
        <v>88</v>
      </c>
      <c r="C32" s="14">
        <v>17866.3</v>
      </c>
      <c r="D32" s="16"/>
    </row>
    <row r="33" spans="1:4" x14ac:dyDescent="0.25">
      <c r="A33" s="14"/>
      <c r="B33" s="11" t="s">
        <v>25</v>
      </c>
      <c r="C33" s="16">
        <f>SUM(C29:C32)</f>
        <v>31897.5</v>
      </c>
      <c r="D33" s="47">
        <f>C33+D27</f>
        <v>124226.15</v>
      </c>
    </row>
    <row r="34" spans="1:4" x14ac:dyDescent="0.25">
      <c r="A34" s="14"/>
      <c r="B34" s="11" t="s">
        <v>28</v>
      </c>
      <c r="C34" s="14"/>
      <c r="D34" s="16"/>
    </row>
    <row r="35" spans="1:4" ht="30" x14ac:dyDescent="0.25">
      <c r="A35" s="14">
        <v>1</v>
      </c>
      <c r="B35" s="6" t="s">
        <v>89</v>
      </c>
      <c r="C35" s="14">
        <v>2940.2</v>
      </c>
      <c r="D35" s="47">
        <f>C35+D33</f>
        <v>127166.34999999999</v>
      </c>
    </row>
    <row r="36" spans="1:4" x14ac:dyDescent="0.25">
      <c r="A36" s="14"/>
      <c r="B36" s="11" t="s">
        <v>31</v>
      </c>
      <c r="C36" s="14"/>
      <c r="D36" s="16"/>
    </row>
    <row r="37" spans="1:4" ht="30" x14ac:dyDescent="0.25">
      <c r="A37" s="14">
        <v>1</v>
      </c>
      <c r="B37" s="6" t="s">
        <v>90</v>
      </c>
      <c r="C37" s="14">
        <v>13992.2</v>
      </c>
      <c r="D37" s="47">
        <f>C37+D35</f>
        <v>141158.54999999999</v>
      </c>
    </row>
    <row r="38" spans="1:4" x14ac:dyDescent="0.25">
      <c r="A38" s="14"/>
      <c r="B38" s="11" t="s">
        <v>35</v>
      </c>
      <c r="C38" s="14"/>
      <c r="D38" s="16"/>
    </row>
    <row r="39" spans="1:4" ht="30" x14ac:dyDescent="0.25">
      <c r="A39" s="14">
        <v>1</v>
      </c>
      <c r="B39" s="49" t="s">
        <v>91</v>
      </c>
      <c r="C39" s="14">
        <v>21186.6</v>
      </c>
      <c r="D39" s="16"/>
    </row>
    <row r="40" spans="1:4" ht="30" x14ac:dyDescent="0.25">
      <c r="A40" s="14">
        <v>2</v>
      </c>
      <c r="B40" s="49" t="s">
        <v>92</v>
      </c>
      <c r="C40" s="14">
        <v>4481.3999999999996</v>
      </c>
      <c r="D40" s="16"/>
    </row>
    <row r="41" spans="1:4" ht="30" x14ac:dyDescent="0.25">
      <c r="A41" s="14">
        <v>3</v>
      </c>
      <c r="B41" s="49" t="s">
        <v>93</v>
      </c>
      <c r="C41" s="14">
        <v>11818.2</v>
      </c>
      <c r="D41" s="16"/>
    </row>
    <row r="42" spans="1:4" x14ac:dyDescent="0.25">
      <c r="A42" s="14"/>
      <c r="B42" s="11" t="s">
        <v>37</v>
      </c>
      <c r="C42" s="16">
        <f>SUM(C39:C41)</f>
        <v>37486.199999999997</v>
      </c>
      <c r="D42" s="47">
        <f>C42+D37</f>
        <v>178644.75</v>
      </c>
    </row>
    <row r="43" spans="1:4" x14ac:dyDescent="0.25">
      <c r="A43" s="14"/>
      <c r="B43" s="11" t="s">
        <v>95</v>
      </c>
      <c r="C43" s="16"/>
      <c r="D43" s="16"/>
    </row>
    <row r="44" spans="1:4" ht="30" x14ac:dyDescent="0.25">
      <c r="A44" s="14">
        <v>1</v>
      </c>
      <c r="B44" s="73" t="s">
        <v>134</v>
      </c>
      <c r="C44" s="74">
        <v>7101</v>
      </c>
      <c r="D44" s="16"/>
    </row>
    <row r="45" spans="1:4" x14ac:dyDescent="0.25">
      <c r="A45" s="14">
        <v>2</v>
      </c>
      <c r="B45" s="73" t="s">
        <v>135</v>
      </c>
      <c r="C45" s="74">
        <v>4006.4</v>
      </c>
      <c r="D45" s="16"/>
    </row>
    <row r="46" spans="1:4" ht="30" x14ac:dyDescent="0.25">
      <c r="A46" s="14">
        <v>3</v>
      </c>
      <c r="B46" s="73" t="s">
        <v>136</v>
      </c>
      <c r="C46" s="74">
        <v>8967.1</v>
      </c>
      <c r="D46" s="16"/>
    </row>
    <row r="47" spans="1:4" ht="30" x14ac:dyDescent="0.25">
      <c r="A47" s="14">
        <v>4</v>
      </c>
      <c r="B47" s="73" t="s">
        <v>137</v>
      </c>
      <c r="C47" s="74">
        <v>4420</v>
      </c>
      <c r="D47" s="16"/>
    </row>
    <row r="48" spans="1:4" x14ac:dyDescent="0.25">
      <c r="A48" s="14">
        <v>5</v>
      </c>
      <c r="B48" s="73" t="s">
        <v>138</v>
      </c>
      <c r="C48" s="74">
        <v>4951.2</v>
      </c>
      <c r="D48" s="16"/>
    </row>
    <row r="49" spans="1:4" x14ac:dyDescent="0.25">
      <c r="A49" s="14"/>
      <c r="B49" s="11" t="s">
        <v>132</v>
      </c>
      <c r="C49" s="16">
        <f>SUM(C44:C48)</f>
        <v>29445.7</v>
      </c>
      <c r="D49" s="47">
        <f>C49+D42</f>
        <v>208090.45</v>
      </c>
    </row>
    <row r="50" spans="1:4" x14ac:dyDescent="0.25">
      <c r="A50" s="14"/>
      <c r="B50" s="11" t="s">
        <v>96</v>
      </c>
      <c r="C50" s="16"/>
      <c r="D50" s="16"/>
    </row>
    <row r="51" spans="1:4" ht="30" x14ac:dyDescent="0.25">
      <c r="A51" s="14">
        <v>1</v>
      </c>
      <c r="B51" s="82" t="s">
        <v>144</v>
      </c>
      <c r="C51" s="83">
        <v>38280.44</v>
      </c>
      <c r="D51" s="16"/>
    </row>
    <row r="52" spans="1:4" ht="30" x14ac:dyDescent="0.25">
      <c r="A52" s="14">
        <v>2</v>
      </c>
      <c r="B52" s="82" t="s">
        <v>145</v>
      </c>
      <c r="C52" s="83">
        <v>3363.9</v>
      </c>
      <c r="D52" s="16"/>
    </row>
    <row r="53" spans="1:4" x14ac:dyDescent="0.25">
      <c r="A53" s="14">
        <v>3</v>
      </c>
      <c r="B53" s="82" t="s">
        <v>146</v>
      </c>
      <c r="C53" s="83">
        <v>16118.1</v>
      </c>
      <c r="D53" s="16"/>
    </row>
    <row r="54" spans="1:4" ht="30" x14ac:dyDescent="0.25">
      <c r="A54" s="14">
        <v>4</v>
      </c>
      <c r="B54" s="82" t="s">
        <v>147</v>
      </c>
      <c r="C54" s="83">
        <v>30135.599999999999</v>
      </c>
      <c r="D54" s="16"/>
    </row>
    <row r="55" spans="1:4" x14ac:dyDescent="0.25">
      <c r="A55" s="14">
        <v>5</v>
      </c>
      <c r="B55" s="82" t="s">
        <v>148</v>
      </c>
      <c r="C55" s="83">
        <v>38733.4</v>
      </c>
      <c r="D55" s="16"/>
    </row>
    <row r="56" spans="1:4" x14ac:dyDescent="0.25">
      <c r="A56" s="14">
        <v>6</v>
      </c>
      <c r="B56" s="82" t="s">
        <v>149</v>
      </c>
      <c r="C56" s="83">
        <v>4071.2</v>
      </c>
      <c r="D56" s="16"/>
    </row>
    <row r="57" spans="1:4" x14ac:dyDescent="0.25">
      <c r="A57" s="14">
        <v>7</v>
      </c>
      <c r="B57" s="82" t="s">
        <v>150</v>
      </c>
      <c r="C57" s="83">
        <v>16334</v>
      </c>
      <c r="D57" s="16"/>
    </row>
    <row r="58" spans="1:4" x14ac:dyDescent="0.25">
      <c r="A58" s="14"/>
      <c r="B58" s="11" t="s">
        <v>142</v>
      </c>
      <c r="C58" s="16">
        <f>SUM(C51:C57)</f>
        <v>147036.64000000001</v>
      </c>
      <c r="D58" s="47">
        <f>C58+D49</f>
        <v>355127.09</v>
      </c>
    </row>
    <row r="59" spans="1:4" x14ac:dyDescent="0.25">
      <c r="A59" s="14"/>
      <c r="B59" s="6"/>
      <c r="C59" s="14"/>
      <c r="D59" s="14"/>
    </row>
    <row r="60" spans="1:4" x14ac:dyDescent="0.25">
      <c r="A60" s="14"/>
      <c r="B60" s="11"/>
      <c r="C60" s="16"/>
      <c r="D60" s="1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workbookViewId="0">
      <selection activeCell="M22" sqref="M22"/>
    </sheetView>
  </sheetViews>
  <sheetFormatPr defaultColWidth="9"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6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79" t="s">
        <v>94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5.75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26" customFormat="1" ht="20.25" customHeight="1" x14ac:dyDescent="0.25">
      <c r="A3" s="3"/>
      <c r="B3" s="29" t="s">
        <v>6</v>
      </c>
      <c r="C3" s="29" t="s">
        <v>12</v>
      </c>
      <c r="D3" s="29" t="s">
        <v>15</v>
      </c>
      <c r="E3" s="29" t="s">
        <v>17</v>
      </c>
      <c r="F3" s="29" t="s">
        <v>20</v>
      </c>
      <c r="G3" s="29" t="s">
        <v>24</v>
      </c>
      <c r="H3" s="29" t="s">
        <v>26</v>
      </c>
      <c r="I3" s="29" t="s">
        <v>28</v>
      </c>
      <c r="J3" s="29" t="s">
        <v>31</v>
      </c>
      <c r="K3" s="29" t="s">
        <v>35</v>
      </c>
      <c r="L3" s="29" t="s">
        <v>95</v>
      </c>
      <c r="M3" s="29" t="s">
        <v>96</v>
      </c>
      <c r="N3" s="41" t="s">
        <v>97</v>
      </c>
    </row>
    <row r="4" spans="1:14" ht="39.75" customHeight="1" x14ac:dyDescent="0.35">
      <c r="A4" s="30" t="s">
        <v>98</v>
      </c>
      <c r="B4" s="31">
        <f>B5+B6+B7</f>
        <v>101392.11</v>
      </c>
      <c r="C4" s="31">
        <f t="shared" ref="C4:N4" si="0">C5+C6+C7</f>
        <v>82737.11</v>
      </c>
      <c r="D4" s="31">
        <f t="shared" si="0"/>
        <v>82737.11</v>
      </c>
      <c r="E4" s="31">
        <f t="shared" si="0"/>
        <v>82737.11</v>
      </c>
      <c r="F4" s="31">
        <f t="shared" si="0"/>
        <v>82737.11</v>
      </c>
      <c r="G4" s="31">
        <f t="shared" si="0"/>
        <v>82737.11</v>
      </c>
      <c r="H4" s="31">
        <f t="shared" si="0"/>
        <v>91065.13</v>
      </c>
      <c r="I4" s="31">
        <f t="shared" si="0"/>
        <v>91065.13</v>
      </c>
      <c r="J4" s="31">
        <f t="shared" si="0"/>
        <v>91065.13</v>
      </c>
      <c r="K4" s="31">
        <f t="shared" si="0"/>
        <v>91065.13</v>
      </c>
      <c r="L4" s="31">
        <f t="shared" si="0"/>
        <v>91065.13</v>
      </c>
      <c r="M4" s="31">
        <f t="shared" si="0"/>
        <v>95440.13</v>
      </c>
      <c r="N4" s="31">
        <f t="shared" si="0"/>
        <v>1065843.44</v>
      </c>
    </row>
    <row r="5" spans="1:14" ht="39" customHeight="1" x14ac:dyDescent="0.35">
      <c r="A5" s="30" t="s">
        <v>99</v>
      </c>
      <c r="B5" s="32">
        <v>45713.61</v>
      </c>
      <c r="C5" s="32">
        <v>45713.61</v>
      </c>
      <c r="D5" s="32">
        <v>45713.61</v>
      </c>
      <c r="E5" s="32">
        <v>45713.61</v>
      </c>
      <c r="F5" s="32">
        <v>45713.61</v>
      </c>
      <c r="G5" s="32">
        <v>45713.61</v>
      </c>
      <c r="H5" s="32">
        <v>50330.23</v>
      </c>
      <c r="I5" s="32">
        <v>50330.23</v>
      </c>
      <c r="J5" s="32">
        <v>50330.23</v>
      </c>
      <c r="K5" s="32">
        <v>50330.23</v>
      </c>
      <c r="L5" s="32">
        <v>50330.23</v>
      </c>
      <c r="M5" s="32">
        <v>50330.23</v>
      </c>
      <c r="N5" s="32">
        <f t="shared" ref="N5:N23" si="1">SUM(B5:M5)</f>
        <v>576263.03999999992</v>
      </c>
    </row>
    <row r="6" spans="1:14" ht="44.25" customHeight="1" x14ac:dyDescent="0.35">
      <c r="A6" s="30" t="s">
        <v>100</v>
      </c>
      <c r="B6" s="32">
        <v>37023.5</v>
      </c>
      <c r="C6" s="32">
        <v>37023.5</v>
      </c>
      <c r="D6" s="32">
        <v>37023.5</v>
      </c>
      <c r="E6" s="32">
        <v>37023.5</v>
      </c>
      <c r="F6" s="32">
        <v>37023.5</v>
      </c>
      <c r="G6" s="32">
        <v>37023.5</v>
      </c>
      <c r="H6" s="32">
        <v>40734.9</v>
      </c>
      <c r="I6" s="32">
        <v>40734.9</v>
      </c>
      <c r="J6" s="32">
        <v>40734.9</v>
      </c>
      <c r="K6" s="32">
        <v>40734.9</v>
      </c>
      <c r="L6" s="32">
        <v>40734.9</v>
      </c>
      <c r="M6" s="32">
        <v>40734.9</v>
      </c>
      <c r="N6" s="32">
        <f t="shared" si="1"/>
        <v>466550.40000000014</v>
      </c>
    </row>
    <row r="7" spans="1:14" ht="44.25" customHeight="1" x14ac:dyDescent="0.35">
      <c r="A7" s="30" t="s">
        <v>101</v>
      </c>
      <c r="B7" s="32">
        <v>18655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>
        <v>4375</v>
      </c>
      <c r="N7" s="32">
        <f t="shared" si="1"/>
        <v>23030</v>
      </c>
    </row>
    <row r="8" spans="1:14" ht="36" customHeight="1" x14ac:dyDescent="0.35">
      <c r="A8" s="33" t="s">
        <v>102</v>
      </c>
      <c r="B8" s="31">
        <f>B9+B10+B11+B12+B13</f>
        <v>79626.880000000005</v>
      </c>
      <c r="C8" s="31">
        <f t="shared" ref="C8:M8" si="2">C9+C10+C11+C12+C13</f>
        <v>68763.69</v>
      </c>
      <c r="D8" s="31">
        <f t="shared" si="2"/>
        <v>68978.28</v>
      </c>
      <c r="E8" s="31">
        <f t="shared" si="2"/>
        <v>73597.98</v>
      </c>
      <c r="F8" s="31">
        <f t="shared" si="2"/>
        <v>71397.48</v>
      </c>
      <c r="G8" s="31">
        <f t="shared" si="2"/>
        <v>64087.75</v>
      </c>
      <c r="H8" s="31">
        <f t="shared" si="2"/>
        <v>64660.13</v>
      </c>
      <c r="I8" s="31">
        <f t="shared" si="2"/>
        <v>67920.179999999993</v>
      </c>
      <c r="J8" s="31">
        <f t="shared" si="2"/>
        <v>78009.350000000006</v>
      </c>
      <c r="K8" s="31">
        <f t="shared" si="2"/>
        <v>99976.39</v>
      </c>
      <c r="L8" s="31">
        <f t="shared" si="2"/>
        <v>77136.87999999999</v>
      </c>
      <c r="M8" s="31">
        <f t="shared" si="2"/>
        <v>79737.030000000013</v>
      </c>
      <c r="N8" s="31">
        <f t="shared" si="1"/>
        <v>893892.02</v>
      </c>
    </row>
    <row r="9" spans="1:14" ht="40.5" customHeight="1" x14ac:dyDescent="0.35">
      <c r="A9" s="30" t="s">
        <v>103</v>
      </c>
      <c r="B9" s="32">
        <v>12146.72</v>
      </c>
      <c r="C9" s="32">
        <v>3091.77</v>
      </c>
      <c r="D9" s="32">
        <v>2158.92</v>
      </c>
      <c r="E9" s="32">
        <v>6738.52</v>
      </c>
      <c r="F9" s="32">
        <v>4243.8</v>
      </c>
      <c r="G9" s="32">
        <v>2158.92</v>
      </c>
      <c r="H9" s="32">
        <v>2158.92</v>
      </c>
      <c r="I9" s="32">
        <v>4648.92</v>
      </c>
      <c r="J9" s="32">
        <v>11317.06</v>
      </c>
      <c r="K9" s="32">
        <v>3117.22</v>
      </c>
      <c r="L9" s="32">
        <v>9612.73</v>
      </c>
      <c r="M9" s="32">
        <v>4109.32</v>
      </c>
      <c r="N9" s="31">
        <f t="shared" si="1"/>
        <v>65502.82</v>
      </c>
    </row>
    <row r="10" spans="1:14" ht="45.75" customHeight="1" x14ac:dyDescent="0.35">
      <c r="A10" s="30" t="s">
        <v>104</v>
      </c>
      <c r="B10" s="34">
        <v>8234</v>
      </c>
      <c r="C10" s="32">
        <v>5832</v>
      </c>
      <c r="D10" s="32">
        <v>5832</v>
      </c>
      <c r="E10" s="32">
        <v>5832</v>
      </c>
      <c r="F10" s="32">
        <v>5832</v>
      </c>
      <c r="G10" s="32">
        <v>5832</v>
      </c>
      <c r="H10" s="32">
        <v>5832</v>
      </c>
      <c r="I10" s="32">
        <v>5832</v>
      </c>
      <c r="J10" s="32">
        <v>8039.9</v>
      </c>
      <c r="K10" s="32">
        <v>6472</v>
      </c>
      <c r="L10" s="32">
        <v>5832</v>
      </c>
      <c r="M10" s="32">
        <v>8322</v>
      </c>
      <c r="N10" s="31">
        <f t="shared" si="1"/>
        <v>77723.899999999994</v>
      </c>
    </row>
    <row r="11" spans="1:14" ht="45.75" customHeight="1" x14ac:dyDescent="0.35">
      <c r="A11" s="35" t="s">
        <v>105</v>
      </c>
      <c r="B11" s="34"/>
      <c r="C11" s="32"/>
      <c r="D11" s="32">
        <v>1551.2</v>
      </c>
      <c r="E11" s="32"/>
      <c r="F11" s="32">
        <v>2140</v>
      </c>
      <c r="G11" s="32">
        <v>1410.8</v>
      </c>
      <c r="H11" s="32"/>
      <c r="I11" s="32">
        <v>1755.7</v>
      </c>
      <c r="J11" s="32"/>
      <c r="K11" s="32">
        <v>633.6</v>
      </c>
      <c r="L11" s="32">
        <v>854.7</v>
      </c>
      <c r="M11" s="32"/>
      <c r="N11" s="31">
        <f t="shared" si="1"/>
        <v>8346</v>
      </c>
    </row>
    <row r="12" spans="1:14" ht="45.75" customHeight="1" x14ac:dyDescent="0.35">
      <c r="A12" s="35" t="s">
        <v>106</v>
      </c>
      <c r="B12" s="34">
        <v>53498.5</v>
      </c>
      <c r="C12" s="34">
        <v>53498.5</v>
      </c>
      <c r="D12" s="32">
        <v>53498.5</v>
      </c>
      <c r="E12" s="32">
        <v>53498.5</v>
      </c>
      <c r="F12" s="32">
        <f>53498.5+3700</f>
        <v>57198.5</v>
      </c>
      <c r="G12" s="32">
        <v>53498.5</v>
      </c>
      <c r="H12" s="32">
        <v>53498.5</v>
      </c>
      <c r="I12" s="32">
        <v>53498.5</v>
      </c>
      <c r="J12" s="32">
        <v>53498.5</v>
      </c>
      <c r="K12" s="32">
        <v>87378.5</v>
      </c>
      <c r="L12" s="32">
        <v>53498.5</v>
      </c>
      <c r="M12" s="32">
        <v>56214.16</v>
      </c>
      <c r="N12" s="31">
        <f t="shared" si="1"/>
        <v>682277.66</v>
      </c>
    </row>
    <row r="13" spans="1:14" ht="21.75" customHeight="1" x14ac:dyDescent="0.35">
      <c r="A13" s="30" t="s">
        <v>107</v>
      </c>
      <c r="B13" s="32">
        <v>5747.66</v>
      </c>
      <c r="C13" s="32">
        <v>6341.42</v>
      </c>
      <c r="D13" s="32">
        <v>5937.66</v>
      </c>
      <c r="E13" s="32">
        <v>7528.96</v>
      </c>
      <c r="F13" s="32">
        <v>1983.18</v>
      </c>
      <c r="G13" s="32">
        <v>1187.53</v>
      </c>
      <c r="H13" s="32">
        <v>3170.71</v>
      </c>
      <c r="I13" s="32">
        <v>2185.06</v>
      </c>
      <c r="J13" s="32">
        <v>5153.8900000000003</v>
      </c>
      <c r="K13" s="32">
        <v>2375.0700000000002</v>
      </c>
      <c r="L13" s="32">
        <v>7338.95</v>
      </c>
      <c r="M13" s="32">
        <v>11091.55</v>
      </c>
      <c r="N13" s="32">
        <f t="shared" si="1"/>
        <v>60041.639999999985</v>
      </c>
    </row>
    <row r="14" spans="1:14" ht="23.25" customHeight="1" x14ac:dyDescent="0.35">
      <c r="A14" s="33" t="s">
        <v>108</v>
      </c>
      <c r="B14" s="31">
        <f>B15+B16+B17</f>
        <v>11367.17</v>
      </c>
      <c r="C14" s="31">
        <f t="shared" ref="C14:M14" si="3">C15+C16+C17</f>
        <v>9583.94</v>
      </c>
      <c r="D14" s="31">
        <f t="shared" si="3"/>
        <v>42723.17</v>
      </c>
      <c r="E14" s="31">
        <f t="shared" si="3"/>
        <v>36879.599999999999</v>
      </c>
      <c r="F14" s="31">
        <f t="shared" si="3"/>
        <v>13033.94</v>
      </c>
      <c r="G14" s="31">
        <f t="shared" si="3"/>
        <v>36138.1</v>
      </c>
      <c r="H14" s="31">
        <f t="shared" si="3"/>
        <v>6768.6</v>
      </c>
      <c r="I14" s="31">
        <f t="shared" si="3"/>
        <v>27662.9</v>
      </c>
      <c r="J14" s="31">
        <f t="shared" si="3"/>
        <v>44028.800000000003</v>
      </c>
      <c r="K14" s="31">
        <f t="shared" si="3"/>
        <v>47440.94</v>
      </c>
      <c r="L14" s="31">
        <f t="shared" si="3"/>
        <v>34493.5</v>
      </c>
      <c r="M14" s="31">
        <f t="shared" si="3"/>
        <v>159710.75</v>
      </c>
      <c r="N14" s="31">
        <f t="shared" si="1"/>
        <v>469831.41000000003</v>
      </c>
    </row>
    <row r="15" spans="1:14" ht="42" customHeight="1" x14ac:dyDescent="0.35">
      <c r="A15" s="30" t="s">
        <v>109</v>
      </c>
      <c r="B15" s="32">
        <v>3110</v>
      </c>
      <c r="C15" s="32">
        <v>9583.94</v>
      </c>
      <c r="D15" s="32">
        <v>42723.17</v>
      </c>
      <c r="E15" s="32">
        <v>23877.599999999999</v>
      </c>
      <c r="F15" s="32">
        <v>13033.94</v>
      </c>
      <c r="G15" s="32">
        <v>31897.5</v>
      </c>
      <c r="H15" s="32"/>
      <c r="I15" s="32">
        <v>2940.2</v>
      </c>
      <c r="J15" s="32">
        <v>13992.2</v>
      </c>
      <c r="K15" s="32">
        <v>37486.199999999997</v>
      </c>
      <c r="L15" s="32">
        <v>29445.7</v>
      </c>
      <c r="M15" s="32">
        <v>147036.64000000001</v>
      </c>
      <c r="N15" s="32">
        <f t="shared" si="1"/>
        <v>355127.09</v>
      </c>
    </row>
    <row r="16" spans="1:14" ht="40.5" customHeight="1" x14ac:dyDescent="0.35">
      <c r="A16" s="30" t="s">
        <v>110</v>
      </c>
      <c r="B16" s="32">
        <v>4470</v>
      </c>
      <c r="C16" s="32"/>
      <c r="D16" s="32"/>
      <c r="E16" s="32">
        <f>5351+7651</f>
        <v>13002</v>
      </c>
      <c r="F16" s="32"/>
      <c r="G16" s="32">
        <v>3320</v>
      </c>
      <c r="H16" s="32">
        <v>6768.6</v>
      </c>
      <c r="I16" s="32">
        <v>24722.7</v>
      </c>
      <c r="J16" s="32">
        <v>30036.6</v>
      </c>
      <c r="K16" s="32">
        <v>7000</v>
      </c>
      <c r="L16" s="32">
        <v>1670</v>
      </c>
      <c r="M16" s="32">
        <v>7134</v>
      </c>
      <c r="N16" s="32">
        <f t="shared" si="1"/>
        <v>98123.9</v>
      </c>
    </row>
    <row r="17" spans="1:14" ht="40.5" customHeight="1" x14ac:dyDescent="0.35">
      <c r="A17" s="35" t="s">
        <v>111</v>
      </c>
      <c r="B17" s="32">
        <v>3787.17</v>
      </c>
      <c r="C17" s="32"/>
      <c r="D17" s="32"/>
      <c r="E17" s="32"/>
      <c r="F17" s="32"/>
      <c r="G17" s="32">
        <v>920.6</v>
      </c>
      <c r="H17" s="32"/>
      <c r="I17" s="32"/>
      <c r="J17" s="32"/>
      <c r="K17" s="32">
        <v>2954.74</v>
      </c>
      <c r="L17" s="32">
        <v>3377.8</v>
      </c>
      <c r="M17" s="32">
        <v>5540.11</v>
      </c>
      <c r="N17" s="32">
        <f t="shared" si="1"/>
        <v>16580.420000000002</v>
      </c>
    </row>
    <row r="18" spans="1:14" ht="40.5" customHeight="1" x14ac:dyDescent="0.35">
      <c r="A18" s="36" t="s">
        <v>112</v>
      </c>
      <c r="B18" s="32"/>
      <c r="C18" s="32"/>
      <c r="D18" s="32"/>
      <c r="E18" s="32"/>
      <c r="F18" s="32">
        <v>6299.33</v>
      </c>
      <c r="G18" s="32">
        <v>30028.12</v>
      </c>
      <c r="H18" s="32">
        <v>2430.86</v>
      </c>
      <c r="I18" s="32">
        <v>3730.7</v>
      </c>
      <c r="J18" s="32"/>
      <c r="K18" s="32"/>
      <c r="L18" s="32"/>
      <c r="M18" s="32"/>
      <c r="N18" s="32">
        <f t="shared" si="1"/>
        <v>42489.01</v>
      </c>
    </row>
    <row r="19" spans="1:14" ht="40.5" customHeight="1" x14ac:dyDescent="0.35">
      <c r="A19" s="33" t="s">
        <v>113</v>
      </c>
      <c r="B19" s="31">
        <f>B20+B21+B22</f>
        <v>0</v>
      </c>
      <c r="C19" s="31">
        <f t="shared" ref="C19:M19" si="4">C20+C21+C22</f>
        <v>0</v>
      </c>
      <c r="D19" s="31">
        <f t="shared" si="4"/>
        <v>0</v>
      </c>
      <c r="E19" s="31">
        <f t="shared" si="4"/>
        <v>0</v>
      </c>
      <c r="F19" s="31">
        <f t="shared" si="4"/>
        <v>0</v>
      </c>
      <c r="G19" s="31">
        <f t="shared" si="4"/>
        <v>0</v>
      </c>
      <c r="H19" s="31">
        <f t="shared" si="4"/>
        <v>0</v>
      </c>
      <c r="I19" s="31">
        <f t="shared" si="4"/>
        <v>0</v>
      </c>
      <c r="J19" s="31">
        <f t="shared" si="4"/>
        <v>0</v>
      </c>
      <c r="K19" s="37">
        <f t="shared" si="4"/>
        <v>0</v>
      </c>
      <c r="L19" s="31">
        <f t="shared" si="4"/>
        <v>0</v>
      </c>
      <c r="M19" s="31">
        <f t="shared" si="4"/>
        <v>0</v>
      </c>
      <c r="N19" s="31">
        <f t="shared" ref="N19:N22" si="5">SUM(B19:M19)</f>
        <v>0</v>
      </c>
    </row>
    <row r="20" spans="1:14" ht="40.5" customHeight="1" x14ac:dyDescent="0.35">
      <c r="A20" s="30" t="s">
        <v>114</v>
      </c>
      <c r="B20" s="32"/>
      <c r="C20" s="32"/>
      <c r="D20" s="32"/>
      <c r="E20" s="32"/>
      <c r="F20" s="32"/>
      <c r="G20" s="32"/>
      <c r="H20" s="32"/>
      <c r="I20" s="32"/>
      <c r="J20" s="32"/>
      <c r="K20" s="42"/>
      <c r="L20" s="32"/>
      <c r="M20" s="32"/>
      <c r="N20" s="32">
        <f t="shared" si="5"/>
        <v>0</v>
      </c>
    </row>
    <row r="21" spans="1:14" ht="40.5" customHeight="1" x14ac:dyDescent="0.35">
      <c r="A21" s="30" t="s">
        <v>115</v>
      </c>
      <c r="B21" s="32"/>
      <c r="C21" s="32"/>
      <c r="D21" s="32"/>
      <c r="E21" s="32"/>
      <c r="F21" s="32"/>
      <c r="G21" s="32"/>
      <c r="H21" s="32"/>
      <c r="I21" s="32"/>
      <c r="J21" s="32"/>
      <c r="K21" s="42"/>
      <c r="L21" s="32"/>
      <c r="M21" s="32"/>
      <c r="N21" s="32">
        <f t="shared" si="5"/>
        <v>0</v>
      </c>
    </row>
    <row r="22" spans="1:14" ht="40.5" customHeight="1" x14ac:dyDescent="0.35">
      <c r="A22" s="35" t="s">
        <v>116</v>
      </c>
      <c r="B22" s="32"/>
      <c r="C22" s="32"/>
      <c r="D22" s="32"/>
      <c r="E22" s="32"/>
      <c r="F22" s="32"/>
      <c r="G22" s="32"/>
      <c r="H22" s="32"/>
      <c r="I22" s="32"/>
      <c r="J22" s="32"/>
      <c r="K22" s="42"/>
      <c r="L22" s="32"/>
      <c r="M22" s="32"/>
      <c r="N22" s="32">
        <f t="shared" si="5"/>
        <v>0</v>
      </c>
    </row>
    <row r="23" spans="1:14" ht="39.75" customHeight="1" x14ac:dyDescent="0.35">
      <c r="A23" s="33" t="s">
        <v>117</v>
      </c>
      <c r="B23" s="31">
        <v>40282.29</v>
      </c>
      <c r="C23" s="31">
        <v>40282.29</v>
      </c>
      <c r="D23" s="31">
        <v>40282.29</v>
      </c>
      <c r="E23" s="31">
        <v>40282.29</v>
      </c>
      <c r="F23" s="31">
        <v>40282.29</v>
      </c>
      <c r="G23" s="31">
        <v>40282.29</v>
      </c>
      <c r="H23" s="31">
        <v>40282.29</v>
      </c>
      <c r="I23" s="31">
        <v>40282.29</v>
      </c>
      <c r="J23" s="31">
        <v>40282.29</v>
      </c>
      <c r="K23" s="37">
        <v>40282.29</v>
      </c>
      <c r="L23" s="31">
        <v>40282.29</v>
      </c>
      <c r="M23" s="31">
        <v>40282.29</v>
      </c>
      <c r="N23" s="31">
        <f t="shared" si="1"/>
        <v>483387.47999999992</v>
      </c>
    </row>
    <row r="24" spans="1:14" ht="22.5" customHeight="1" x14ac:dyDescent="0.35">
      <c r="A24" s="33" t="s">
        <v>118</v>
      </c>
      <c r="B24" s="37">
        <f>B4+B8+B14+B23+B18+B19</f>
        <v>232668.45</v>
      </c>
      <c r="C24" s="37">
        <f t="shared" ref="C24:N24" si="6">C4+C8+C14+C23+C18+C19</f>
        <v>201367.03</v>
      </c>
      <c r="D24" s="37">
        <f t="shared" si="6"/>
        <v>234720.85</v>
      </c>
      <c r="E24" s="37">
        <f t="shared" si="6"/>
        <v>233496.98</v>
      </c>
      <c r="F24" s="37">
        <f t="shared" si="6"/>
        <v>213750.15</v>
      </c>
      <c r="G24" s="37">
        <f t="shared" si="6"/>
        <v>253273.37</v>
      </c>
      <c r="H24" s="37">
        <f t="shared" si="6"/>
        <v>205207.01</v>
      </c>
      <c r="I24" s="37">
        <f t="shared" si="6"/>
        <v>230661.2</v>
      </c>
      <c r="J24" s="37">
        <f t="shared" si="6"/>
        <v>253385.57</v>
      </c>
      <c r="K24" s="37">
        <f t="shared" si="6"/>
        <v>278764.75</v>
      </c>
      <c r="L24" s="37">
        <f t="shared" si="6"/>
        <v>242977.80000000002</v>
      </c>
      <c r="M24" s="37">
        <f t="shared" si="6"/>
        <v>375170.2</v>
      </c>
      <c r="N24" s="37">
        <f t="shared" si="6"/>
        <v>2955443.36</v>
      </c>
    </row>
    <row r="25" spans="1:14" ht="15.75" x14ac:dyDescent="0.25">
      <c r="A25" s="80" t="s">
        <v>119</v>
      </c>
      <c r="B25" s="80"/>
      <c r="C25" s="80"/>
      <c r="D25" s="38"/>
      <c r="E25" s="38"/>
      <c r="F25" s="38"/>
      <c r="G25" s="39"/>
      <c r="H25" s="38"/>
      <c r="I25" s="38"/>
      <c r="J25" s="38"/>
      <c r="K25" s="38"/>
      <c r="L25" s="81" t="s">
        <v>120</v>
      </c>
      <c r="M25" s="81"/>
      <c r="N25" s="81"/>
    </row>
    <row r="26" spans="1:14" ht="15.75" x14ac:dyDescent="0.25">
      <c r="A26" s="40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0" t="s">
        <v>121</v>
      </c>
      <c r="B27" s="80"/>
      <c r="C27" s="80"/>
      <c r="D27" s="38"/>
      <c r="E27" s="38"/>
      <c r="F27" s="38"/>
      <c r="G27" s="38"/>
      <c r="H27" s="38"/>
      <c r="I27" s="38"/>
      <c r="J27" s="38"/>
      <c r="K27" s="38"/>
      <c r="L27" s="81" t="s">
        <v>122</v>
      </c>
      <c r="M27" s="81"/>
      <c r="N27" s="81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2"/>
  <sheetViews>
    <sheetView workbookViewId="0">
      <selection activeCell="D17" sqref="D17"/>
    </sheetView>
  </sheetViews>
  <sheetFormatPr defaultColWidth="9"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5" t="s">
        <v>0</v>
      </c>
      <c r="C1" s="75"/>
      <c r="D1" s="75"/>
    </row>
    <row r="2" spans="1:4" ht="15.75" x14ac:dyDescent="0.25">
      <c r="A2" s="1"/>
      <c r="B2" s="78" t="s">
        <v>1</v>
      </c>
      <c r="C2" s="78"/>
      <c r="D2" s="78"/>
    </row>
    <row r="3" spans="1:4" ht="15.75" x14ac:dyDescent="0.25">
      <c r="A3" s="1"/>
      <c r="B3" s="75" t="s">
        <v>123</v>
      </c>
      <c r="C3" s="75"/>
      <c r="D3" s="75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ht="15.75" x14ac:dyDescent="0.25">
      <c r="A5" s="2"/>
      <c r="B5" s="4" t="s">
        <v>20</v>
      </c>
      <c r="C5" s="2"/>
      <c r="D5" s="3"/>
    </row>
    <row r="6" spans="1:4" ht="15.75" x14ac:dyDescent="0.25">
      <c r="A6" s="2">
        <v>1</v>
      </c>
      <c r="B6" s="5" t="s">
        <v>124</v>
      </c>
      <c r="C6" s="6">
        <v>5327</v>
      </c>
      <c r="D6" s="7"/>
    </row>
    <row r="7" spans="1:4" ht="31.5" x14ac:dyDescent="0.25">
      <c r="A7" s="2">
        <v>2</v>
      </c>
      <c r="B7" s="8" t="s">
        <v>125</v>
      </c>
      <c r="C7" s="2">
        <v>972.33</v>
      </c>
      <c r="D7" s="9"/>
    </row>
    <row r="8" spans="1:4" x14ac:dyDescent="0.25">
      <c r="A8" s="2"/>
      <c r="B8" s="10" t="s">
        <v>23</v>
      </c>
      <c r="C8" s="11">
        <f>SUM(C6:C7)</f>
        <v>6299.33</v>
      </c>
      <c r="D8" s="7">
        <f>C8</f>
        <v>6299.33</v>
      </c>
    </row>
    <row r="9" spans="1:4" x14ac:dyDescent="0.25">
      <c r="A9" s="12"/>
      <c r="B9" s="10" t="s">
        <v>24</v>
      </c>
      <c r="C9" s="12"/>
      <c r="D9" s="12"/>
    </row>
    <row r="10" spans="1:4" x14ac:dyDescent="0.25">
      <c r="A10" s="6">
        <v>1</v>
      </c>
      <c r="B10" s="6" t="s">
        <v>126</v>
      </c>
      <c r="C10" s="13">
        <f>4458+8000</f>
        <v>12458</v>
      </c>
      <c r="D10" s="11"/>
    </row>
    <row r="11" spans="1:4" ht="30" x14ac:dyDescent="0.25">
      <c r="A11" s="14">
        <v>2</v>
      </c>
      <c r="B11" s="6" t="s">
        <v>127</v>
      </c>
      <c r="C11" s="15">
        <v>17570.12</v>
      </c>
      <c r="D11" s="16"/>
    </row>
    <row r="12" spans="1:4" x14ac:dyDescent="0.25">
      <c r="A12" s="14"/>
      <c r="B12" s="16" t="s">
        <v>25</v>
      </c>
      <c r="C12" s="17">
        <f>SUM(C10:C11)</f>
        <v>30028.12</v>
      </c>
      <c r="D12" s="18">
        <f>C12+D8</f>
        <v>36327.449999999997</v>
      </c>
    </row>
    <row r="13" spans="1:4" x14ac:dyDescent="0.25">
      <c r="A13" s="14"/>
      <c r="B13" s="19" t="s">
        <v>26</v>
      </c>
      <c r="C13" s="15"/>
      <c r="D13" s="18"/>
    </row>
    <row r="14" spans="1:4" ht="30" x14ac:dyDescent="0.25">
      <c r="A14" s="14">
        <v>1</v>
      </c>
      <c r="B14" s="6" t="s">
        <v>128</v>
      </c>
      <c r="C14" s="15">
        <v>2430.86</v>
      </c>
      <c r="D14" s="18">
        <f>C14+D12</f>
        <v>38758.31</v>
      </c>
    </row>
    <row r="15" spans="1:4" x14ac:dyDescent="0.25">
      <c r="A15" s="20"/>
      <c r="B15" s="21" t="s">
        <v>28</v>
      </c>
      <c r="C15" s="16"/>
      <c r="D15" s="16"/>
    </row>
    <row r="16" spans="1:4" x14ac:dyDescent="0.25">
      <c r="A16" s="22">
        <v>1</v>
      </c>
      <c r="B16" s="23" t="s">
        <v>126</v>
      </c>
      <c r="C16" s="24">
        <v>3730.7</v>
      </c>
      <c r="D16" s="25">
        <f>C16+D14</f>
        <v>42489.01</v>
      </c>
    </row>
    <row r="17" spans="1:4" x14ac:dyDescent="0.25">
      <c r="A17" s="14"/>
      <c r="B17" s="23"/>
      <c r="C17" s="14"/>
      <c r="D17" s="14"/>
    </row>
    <row r="18" spans="1:4" x14ac:dyDescent="0.25">
      <c r="A18" s="14"/>
      <c r="B18" s="6"/>
      <c r="C18" s="6"/>
      <c r="D18" s="11"/>
    </row>
    <row r="19" spans="1:4" x14ac:dyDescent="0.25">
      <c r="A19" s="14"/>
      <c r="B19" s="16"/>
      <c r="C19" s="16"/>
      <c r="D19" s="16"/>
    </row>
    <row r="20" spans="1:4" x14ac:dyDescent="0.25">
      <c r="A20" s="14"/>
      <c r="B20" s="11"/>
      <c r="C20" s="14"/>
      <c r="D20" s="16"/>
    </row>
    <row r="21" spans="1:4" x14ac:dyDescent="0.25">
      <c r="A21" s="14"/>
      <c r="B21" s="14"/>
      <c r="C21" s="14"/>
      <c r="D21" s="16"/>
    </row>
    <row r="22" spans="1:4" x14ac:dyDescent="0.25">
      <c r="A22" s="14"/>
      <c r="B22" s="10"/>
      <c r="C22" s="16"/>
      <c r="D22" s="14"/>
    </row>
    <row r="23" spans="1:4" x14ac:dyDescent="0.25">
      <c r="A23" s="14"/>
      <c r="B23" s="14"/>
      <c r="C23" s="14"/>
      <c r="D23" s="16"/>
    </row>
    <row r="24" spans="1:4" x14ac:dyDescent="0.25">
      <c r="A24" s="14"/>
      <c r="B24" s="14"/>
      <c r="C24" s="14"/>
      <c r="D24" s="16"/>
    </row>
    <row r="25" spans="1:4" x14ac:dyDescent="0.25">
      <c r="A25" s="14"/>
      <c r="B25" s="14"/>
      <c r="C25" s="14"/>
      <c r="D25" s="16"/>
    </row>
    <row r="26" spans="1:4" x14ac:dyDescent="0.25">
      <c r="A26" s="14"/>
      <c r="B26" s="16"/>
      <c r="C26" s="16"/>
      <c r="D26" s="16"/>
    </row>
    <row r="27" spans="1:4" x14ac:dyDescent="0.25">
      <c r="A27" s="14"/>
      <c r="B27" s="11"/>
      <c r="C27" s="14"/>
      <c r="D27" s="16"/>
    </row>
    <row r="28" spans="1:4" x14ac:dyDescent="0.25">
      <c r="A28" s="14"/>
      <c r="B28" s="6"/>
      <c r="C28" s="14"/>
      <c r="D28" s="16"/>
    </row>
    <row r="29" spans="1:4" x14ac:dyDescent="0.25">
      <c r="A29" s="14"/>
      <c r="B29" s="14"/>
      <c r="C29" s="14"/>
      <c r="D29" s="16"/>
    </row>
    <row r="30" spans="1:4" x14ac:dyDescent="0.25">
      <c r="A30" s="14"/>
      <c r="B30" s="16"/>
      <c r="C30" s="16"/>
      <c r="D30" s="16"/>
    </row>
    <row r="31" spans="1:4" x14ac:dyDescent="0.25">
      <c r="A31" s="14"/>
      <c r="B31" s="16"/>
      <c r="C31" s="14"/>
      <c r="D31" s="16"/>
    </row>
    <row r="32" spans="1:4" x14ac:dyDescent="0.25">
      <c r="A32" s="14"/>
      <c r="B32" s="14"/>
      <c r="C32" s="14"/>
      <c r="D32" s="16"/>
    </row>
    <row r="33" spans="1:4" x14ac:dyDescent="0.25">
      <c r="A33" s="14"/>
      <c r="B33" s="14"/>
      <c r="C33" s="14"/>
      <c r="D33" s="14"/>
    </row>
    <row r="34" spans="1:4" x14ac:dyDescent="0.25">
      <c r="A34" s="14"/>
      <c r="B34" s="11"/>
      <c r="C34" s="16"/>
      <c r="D34" s="16"/>
    </row>
    <row r="35" spans="1:4" x14ac:dyDescent="0.25">
      <c r="A35" s="14"/>
      <c r="B35" s="11"/>
      <c r="C35" s="16"/>
      <c r="D35" s="16"/>
    </row>
    <row r="36" spans="1:4" x14ac:dyDescent="0.25">
      <c r="A36" s="14"/>
      <c r="B36" s="6"/>
      <c r="C36" s="14"/>
      <c r="D36" s="16"/>
    </row>
    <row r="37" spans="1:4" x14ac:dyDescent="0.25">
      <c r="A37" s="14"/>
      <c r="B37" s="11"/>
      <c r="C37" s="16"/>
      <c r="D37" s="16"/>
    </row>
    <row r="38" spans="1:4" x14ac:dyDescent="0.25">
      <c r="A38" s="14"/>
      <c r="B38" s="6"/>
      <c r="C38" s="16"/>
      <c r="D38" s="16"/>
    </row>
    <row r="39" spans="1:4" x14ac:dyDescent="0.25">
      <c r="A39" s="14"/>
      <c r="B39" s="11"/>
      <c r="C39" s="16"/>
      <c r="D39" s="16"/>
    </row>
    <row r="40" spans="1:4" x14ac:dyDescent="0.25">
      <c r="A40" s="14"/>
      <c r="B40" s="6"/>
      <c r="C40" s="16"/>
      <c r="D40" s="16"/>
    </row>
    <row r="41" spans="1:4" x14ac:dyDescent="0.25">
      <c r="A41" s="14"/>
      <c r="B41" s="11"/>
      <c r="C41" s="16"/>
      <c r="D41" s="16"/>
    </row>
    <row r="42" spans="1:4" x14ac:dyDescent="0.25">
      <c r="A42" s="14"/>
      <c r="B42" s="11"/>
      <c r="C42" s="16"/>
      <c r="D42" s="16"/>
    </row>
    <row r="43" spans="1:4" x14ac:dyDescent="0.25">
      <c r="A43" s="14"/>
      <c r="B43" s="11"/>
      <c r="C43" s="16"/>
      <c r="D43" s="16"/>
    </row>
    <row r="44" spans="1:4" x14ac:dyDescent="0.25">
      <c r="A44" s="14"/>
      <c r="B44" s="11"/>
      <c r="C44" s="16"/>
      <c r="D44" s="16"/>
    </row>
    <row r="45" spans="1:4" x14ac:dyDescent="0.25">
      <c r="A45" s="14"/>
      <c r="B45" s="11"/>
      <c r="C45" s="16"/>
      <c r="D45" s="16"/>
    </row>
    <row r="46" spans="1:4" x14ac:dyDescent="0.25">
      <c r="A46" s="14"/>
      <c r="B46" s="11"/>
      <c r="C46" s="16"/>
      <c r="D46" s="16"/>
    </row>
    <row r="47" spans="1:4" x14ac:dyDescent="0.25">
      <c r="A47" s="14"/>
      <c r="B47" s="11"/>
      <c r="C47" s="16"/>
      <c r="D47" s="16"/>
    </row>
    <row r="48" spans="1:4" x14ac:dyDescent="0.25">
      <c r="A48" s="14"/>
      <c r="B48" s="11"/>
      <c r="C48" s="16"/>
      <c r="D48" s="16"/>
    </row>
    <row r="49" spans="1:4" x14ac:dyDescent="0.25">
      <c r="A49" s="14"/>
      <c r="B49" s="11"/>
      <c r="C49" s="16"/>
      <c r="D49" s="16"/>
    </row>
    <row r="50" spans="1:4" x14ac:dyDescent="0.25">
      <c r="A50" s="14"/>
      <c r="B50" s="11"/>
      <c r="C50" s="16"/>
      <c r="D50" s="16"/>
    </row>
    <row r="51" spans="1:4" x14ac:dyDescent="0.25">
      <c r="A51" s="14"/>
      <c r="B51" s="6"/>
      <c r="C51" s="14"/>
      <c r="D51" s="16"/>
    </row>
    <row r="52" spans="1:4" x14ac:dyDescent="0.25">
      <c r="A52" s="14"/>
      <c r="B52" s="16"/>
      <c r="C52" s="16"/>
      <c r="D52" s="1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2016-01-25T07:26:00Z</cp:lastPrinted>
  <dcterms:created xsi:type="dcterms:W3CDTF">2011-07-25T05:21:00Z</dcterms:created>
  <dcterms:modified xsi:type="dcterms:W3CDTF">2026-01-22T06:18:17Z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77BA6321943C479D806305E9FBBD87DA_12</vt:lpwstr>
  </property>
  <property fmtid="{D5CDD505-2E9C-101B-9397-08002B2CF9AE}" pid="3" name="KSOProductBuildVer">
    <vt:lpwstr>1049-12.2.0.23155</vt:lpwstr>
  </property>
</Properties>
</file>