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F30A0029-0EA0-47E2-8F9E-E10A09CF234D}" xr6:coauthVersionLast="47" xr6:coauthVersionMax="47" xr10:uidLastSave="{00000000-0000-0000-0000-000000000000}"/>
  <bookViews>
    <workbookView xWindow="-120" yWindow="-120" windowWidth="29040" windowHeight="15840" tabRatio="745" activeTab="3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M16" i="5"/>
  <c r="D12" i="6"/>
  <c r="D44" i="2"/>
  <c r="D70" i="1"/>
  <c r="C70" i="1"/>
  <c r="D20" i="3"/>
  <c r="D10" i="7" l="1"/>
  <c r="D37" i="4"/>
  <c r="C37" i="4"/>
  <c r="D42" i="2"/>
  <c r="C42" i="2"/>
  <c r="D66" i="1"/>
  <c r="C66" i="1"/>
  <c r="D18" i="3"/>
  <c r="C33" i="4"/>
  <c r="D38" i="2"/>
  <c r="C38" i="2"/>
  <c r="D59" i="1"/>
  <c r="C59" i="1"/>
  <c r="D16" i="3"/>
  <c r="D8" i="7"/>
  <c r="C8" i="7"/>
  <c r="C29" i="4"/>
  <c r="D31" i="2"/>
  <c r="D53" i="1"/>
  <c r="C53" i="1"/>
  <c r="D16" i="9"/>
  <c r="C16" i="9"/>
  <c r="D10" i="6"/>
  <c r="D29" i="2"/>
  <c r="D47" i="1"/>
  <c r="C47" i="1"/>
  <c r="D27" i="2"/>
  <c r="C27" i="2"/>
  <c r="D42" i="1"/>
  <c r="C42" i="1"/>
  <c r="D12" i="9"/>
  <c r="C12" i="9"/>
  <c r="D8" i="6"/>
  <c r="D23" i="2"/>
  <c r="D37" i="1"/>
  <c r="C37" i="1"/>
  <c r="D10" i="9"/>
  <c r="C10" i="9"/>
  <c r="C21" i="4"/>
  <c r="D14" i="3"/>
  <c r="D21" i="2"/>
  <c r="C21" i="2"/>
  <c r="D33" i="1"/>
  <c r="C33" i="1"/>
  <c r="F9" i="5"/>
  <c r="D17" i="2"/>
  <c r="D27" i="1"/>
  <c r="C27" i="1"/>
  <c r="D12" i="3"/>
  <c r="C12" i="3"/>
  <c r="D16" i="5"/>
  <c r="D6" i="9"/>
  <c r="C15" i="4"/>
  <c r="D15" i="2"/>
  <c r="D19" i="1"/>
  <c r="C19" i="1"/>
  <c r="D8" i="3"/>
  <c r="C8" i="3"/>
  <c r="C16" i="5"/>
  <c r="C11" i="4"/>
  <c r="D13" i="2"/>
  <c r="C13" i="2"/>
  <c r="D14" i="1"/>
  <c r="C14" i="1"/>
  <c r="D6" i="4"/>
  <c r="D6" i="6"/>
  <c r="D8" i="2"/>
  <c r="C8" i="2"/>
  <c r="C9" i="1"/>
  <c r="D11" i="4" l="1"/>
  <c r="D15" i="4" s="1"/>
  <c r="D17" i="4" s="1"/>
  <c r="D21" i="4" s="1"/>
  <c r="D23" i="4" s="1"/>
  <c r="D25" i="4" s="1"/>
  <c r="D29" i="4" s="1"/>
  <c r="D33" i="4" s="1"/>
  <c r="D9" i="1"/>
  <c r="M4" i="5" l="1"/>
  <c r="L4" i="5"/>
  <c r="K4" i="5"/>
  <c r="J4" i="5"/>
  <c r="I4" i="5"/>
  <c r="H4" i="5"/>
  <c r="G4" i="5"/>
  <c r="F4" i="5"/>
  <c r="E4" i="5"/>
  <c r="D4" i="5"/>
  <c r="C4" i="5"/>
  <c r="B4" i="5"/>
  <c r="K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J14" i="5"/>
  <c r="I14" i="5"/>
  <c r="H14" i="5"/>
  <c r="G14" i="5"/>
  <c r="F14" i="5"/>
  <c r="E14" i="5"/>
  <c r="D14" i="5"/>
  <c r="C14" i="5"/>
  <c r="B14" i="5"/>
  <c r="H24" i="5" l="1"/>
  <c r="B24" i="5"/>
  <c r="J24" i="5"/>
  <c r="F24" i="5"/>
  <c r="L24" i="5"/>
  <c r="E24" i="5"/>
  <c r="I24" i="5"/>
  <c r="M24" i="5"/>
  <c r="G24" i="5"/>
  <c r="K24" i="5"/>
  <c r="D24" i="5"/>
  <c r="C24" i="5"/>
  <c r="N19" i="5"/>
  <c r="N6" i="5"/>
  <c r="N23" i="5"/>
  <c r="N13" i="5"/>
  <c r="N5" i="5"/>
  <c r="N4" i="5" l="1"/>
  <c r="N10" i="5" l="1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<sst xmlns="http://schemas.openxmlformats.org/spreadsheetml/2006/main" count="264" uniqueCount="132">
  <si>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</si>
  <si>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</si>
  <si>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</si>
  <si>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</si>
  <si>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</si>
  <si>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</si>
  <si>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</si>
  <si>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</si>
  <si>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</si>
  <si>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</si>
  <si>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</si>
  <si>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</si>
  <si>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</si>
  <si>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</si>
  <si>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</si>
  <si>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</si>
  <si>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</si>
  <si>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</si>
  <si>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</si>
  <si>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</si>
  <si>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</si>
  <si>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</si>
  <si>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</si>
  <si>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</si>
  <si>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</si>
  <si>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</si>
  <si>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</si>
  <si>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</si>
  <si>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</si>
  <si>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</si>
  <si>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</si>
  <si>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</si>
  <si>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</si>
  <si>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</si>
  <si>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</si>
  <si>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</si>
  <si>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</si>
  <si>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</si>
  <si>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</si>
  <si>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Сосновая,16</t>
  </si>
  <si>
    <t>уборка придомовой территории</t>
  </si>
  <si>
    <t>4.Дополнительные работы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</si>
  <si>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</si>
  <si>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</si>
  <si>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</si>
  <si>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</si>
  <si>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</si>
  <si>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</si>
  <si>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</si>
  <si>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</si>
  <si>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</si>
  <si>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</si>
  <si>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2025г</t>
  </si>
  <si>
    <t>Лицевой счёт  2025г</t>
  </si>
  <si>
    <t>Прочистка фильтров ГВС ХВС в подвале подъезд №1,2</t>
  </si>
  <si>
    <t>Чистка подъездных козырьков</t>
  </si>
  <si>
    <t>Замена светильника подъезд №3</t>
  </si>
  <si>
    <t>Лицевой счёт 2025г</t>
  </si>
  <si>
    <t>Замена стояка канализации подъезд №2</t>
  </si>
  <si>
    <t>Аварийная установка заглушки на стояк отопления квартира №141</t>
  </si>
  <si>
    <t>Итого за февраль</t>
  </si>
  <si>
    <t>Очистка подъездных козырьков</t>
  </si>
  <si>
    <t>Обследование вентиляции в кавртире №80</t>
  </si>
  <si>
    <t>Замена полотенцесушителя квартира №155</t>
  </si>
  <si>
    <t>Установка кранов на батарее квартира №142</t>
  </si>
  <si>
    <t>Замена батареи квартира №174</t>
  </si>
  <si>
    <t>Ремонт машинного отделение в лифте подъезд №4</t>
  </si>
  <si>
    <t>Замена доводчика входной двери подъезд №1</t>
  </si>
  <si>
    <t>Демонтаж общедомового прибора учета ХВС для поверки</t>
  </si>
  <si>
    <t>Итого за март</t>
  </si>
  <si>
    <t>Ремонт канализации в подвале подъезд №3</t>
  </si>
  <si>
    <t>Замена стояка канализации в подвале подъезд №2</t>
  </si>
  <si>
    <t>Работы по утеплдению фасада квартира №135</t>
  </si>
  <si>
    <t>Дератизация, дезинсекция</t>
  </si>
  <si>
    <t>Ремонт системы видеонаблюдения</t>
  </si>
  <si>
    <t>Промывка системы отопления и ГВС в подвале</t>
  </si>
  <si>
    <t>Устранение течи на стояке отопления квартира №52</t>
  </si>
  <si>
    <t>Поверка общедомовго светчика</t>
  </si>
  <si>
    <t>Услуги доставки счетчика</t>
  </si>
  <si>
    <t>Итого за апрель</t>
  </si>
  <si>
    <t>Замена кранов американок на стояке ГВС в подвале №2</t>
  </si>
  <si>
    <t>Устранение течи на стояке отопления квартира №57 аварийно</t>
  </si>
  <si>
    <t>Устранение течи на стояке отопления квартира №111 аварийно</t>
  </si>
  <si>
    <t>Итого за май</t>
  </si>
  <si>
    <t>Установка замка на чердак подъезд №1</t>
  </si>
  <si>
    <t>Ремонт входной подъездной двери подъезд №2</t>
  </si>
  <si>
    <t>Замена стояков отопления квартира №57</t>
  </si>
  <si>
    <t>Установка общедомового счетчика после поверки</t>
  </si>
  <si>
    <t>Ремонт заборчика полисадника сварочные работы</t>
  </si>
  <si>
    <t>Покраска бордюр</t>
  </si>
  <si>
    <t>Итого за июнь</t>
  </si>
  <si>
    <t>Подтяжка контактов электроавтоматов в подвале на ХВС ГВС и отоплении</t>
  </si>
  <si>
    <t>Скос травы на придомовой территории</t>
  </si>
  <si>
    <t>Чистка фильтров ГВС ХВС и отопления в подвале</t>
  </si>
  <si>
    <t xml:space="preserve">Обработка подвала расвором Фемоксина </t>
  </si>
  <si>
    <t>Итого за июль</t>
  </si>
  <si>
    <t>Изготовление дубликтов ключей на решетку</t>
  </si>
  <si>
    <t>Плановый запуск ГВС, развоздушка</t>
  </si>
  <si>
    <t>Итого за август</t>
  </si>
  <si>
    <t>Подключение удлинителя в подъезде для сан обработки</t>
  </si>
  <si>
    <t>Дезинсекция</t>
  </si>
  <si>
    <t>Замена стояка отопленгия квартира №170</t>
  </si>
  <si>
    <t>Плановый запуск отопления, развоздушка</t>
  </si>
  <si>
    <t>Устранение течи на стояке отопления квартира №100</t>
  </si>
  <si>
    <t>Итого за сентябрь</t>
  </si>
  <si>
    <t>Замена крана на стояка ГВс в теплоузле подъезд №1,2</t>
  </si>
  <si>
    <t>Частичная замена стояка отопления с заменой кранов квартира №178</t>
  </si>
  <si>
    <t xml:space="preserve">Монтаж и демонтаж прожектора, подключение </t>
  </si>
  <si>
    <t>Автовышка 1 час</t>
  </si>
  <si>
    <t>Работы по утеплению фасада квартира №177</t>
  </si>
  <si>
    <t>Устранение течи на стояке отопления квартира №73</t>
  </si>
  <si>
    <t>Развоздушка стояка отопления квартира №173</t>
  </si>
  <si>
    <t>Итого за октябрь</t>
  </si>
  <si>
    <t xml:space="preserve">Утепление окон в подвале </t>
  </si>
  <si>
    <t>Установка табличек нумерация квартир подъезд №1</t>
  </si>
  <si>
    <t>Стоимость табличек</t>
  </si>
  <si>
    <t>Наклейки на подъездные двери</t>
  </si>
  <si>
    <t xml:space="preserve">Демонтаж и замена насоса ГВС в теплоузле, подключение </t>
  </si>
  <si>
    <t>Замена насоса на отоплении в теплоузле ТУ №1</t>
  </si>
  <si>
    <t>Установка доводчиков на подъездные двери подъезд №1,4</t>
  </si>
  <si>
    <t>Устранение течи на стояке отопления (аварийно). Установка заглушек квартира №87</t>
  </si>
  <si>
    <t>Устранение течи на стояке отопления (аварийно). Установка заглушек квартира №58</t>
  </si>
  <si>
    <t>Чистка фильров ХВС, ГВС регулировка запорной арматуры в подвале</t>
  </si>
  <si>
    <t>Итого за ноябрь</t>
  </si>
  <si>
    <t>Удаление снежных шапок и наледи с крыши</t>
  </si>
  <si>
    <t>Замена крана на стояке ХВС квартира №88</t>
  </si>
  <si>
    <t>Замена кранов на бетарее квартира №58</t>
  </si>
  <si>
    <t>Замена освещения, ревизия проводки на чердаке подъезд №1,2,3,4</t>
  </si>
  <si>
    <t>Установка ручки скобы замена шпингалета на подъездной двери подъезд №2</t>
  </si>
  <si>
    <t>Итого за декабрь</t>
  </si>
  <si>
    <t>Включение автомата ВРУ замена лампочек</t>
  </si>
  <si>
    <t>Монтаж сэндвич-панели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</si>
</sst>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wrapText="1" shrinkToFit="1"/>
    </xf>
    <xf numFmtId="0" fontId="0" fillId="0" borderId="1" xfId="0" applyBorder="1" applyAlignment="1">
      <alignment horizontal="left"/>
    </xf>
    <xf numFmtId="0" fontId="12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0" fillId="0" borderId="3" xfId="0" applyFont="1" applyBorder="1"/>
    <xf numFmtId="0" fontId="10" fillId="0" borderId="6" xfId="0" applyFont="1" applyBorder="1" applyAlignment="1">
      <alignment wrapText="1"/>
    </xf>
    <xf numFmtId="0" fontId="10" fillId="0" borderId="4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opLeftCell="A53" workbookViewId="0">
      <selection activeCell="D70" sqref="D7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31"/>
      <c r="B1" s="68" t="s">
        <v>53</v>
      </c>
      <c r="C1" s="68"/>
      <c r="D1" s="68"/>
      <c r="E1" s="6"/>
      <c r="F1" s="6"/>
      <c r="G1" s="6"/>
      <c r="H1" s="6"/>
    </row>
    <row r="2" spans="1:8" ht="15.75" x14ac:dyDescent="0.25">
      <c r="A2" s="31"/>
      <c r="B2" s="2" t="s">
        <v>39</v>
      </c>
      <c r="C2" s="31"/>
      <c r="D2" s="31"/>
      <c r="E2" s="1"/>
      <c r="F2" s="1"/>
      <c r="G2" s="1"/>
      <c r="H2" s="1"/>
    </row>
    <row r="3" spans="1:8" ht="28.9" customHeight="1" x14ac:dyDescent="0.25">
      <c r="A3" s="31"/>
      <c r="B3" s="68" t="s">
        <v>4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30" x14ac:dyDescent="0.25">
      <c r="A6" s="53">
        <v>1</v>
      </c>
      <c r="B6" s="53" t="s">
        <v>46</v>
      </c>
      <c r="C6" s="53">
        <v>1223.92</v>
      </c>
      <c r="D6" s="52"/>
      <c r="E6" s="1"/>
      <c r="F6" s="1"/>
    </row>
    <row r="7" spans="1:8" ht="60" x14ac:dyDescent="0.25">
      <c r="A7" s="53">
        <v>2</v>
      </c>
      <c r="B7" s="53" t="s">
        <v>50</v>
      </c>
      <c r="C7" s="53">
        <v>935</v>
      </c>
      <c r="D7" s="52"/>
      <c r="E7" s="1"/>
      <c r="F7" s="1"/>
    </row>
    <row r="8" spans="1:8" ht="30" x14ac:dyDescent="0.25">
      <c r="A8" s="53">
        <v>3</v>
      </c>
      <c r="B8" s="53" t="s">
        <v>54</v>
      </c>
      <c r="C8" s="53">
        <v>5162.3999999999996</v>
      </c>
      <c r="D8" s="52"/>
      <c r="E8" s="1"/>
      <c r="F8" s="1"/>
    </row>
    <row r="9" spans="1:8" x14ac:dyDescent="0.25">
      <c r="A9" s="53"/>
      <c r="B9" s="52" t="s">
        <v>51</v>
      </c>
      <c r="C9" s="52">
        <f>SUM(C6:C8)</f>
        <v>7321.32</v>
      </c>
      <c r="D9" s="52">
        <f>C9</f>
        <v>7321.32</v>
      </c>
      <c r="E9" s="1"/>
      <c r="F9" s="1"/>
    </row>
    <row r="10" spans="1:8" x14ac:dyDescent="0.25">
      <c r="A10" s="51"/>
      <c r="B10" s="52" t="s">
        <v>5</v>
      </c>
      <c r="C10" s="51"/>
      <c r="D10" s="51"/>
      <c r="E10" s="1"/>
      <c r="F10" s="1"/>
    </row>
    <row r="11" spans="1:8" ht="30" x14ac:dyDescent="0.25">
      <c r="A11" s="53">
        <v>1</v>
      </c>
      <c r="B11" s="53" t="s">
        <v>46</v>
      </c>
      <c r="C11" s="53">
        <v>1223.92</v>
      </c>
      <c r="D11" s="52"/>
      <c r="E11" s="1"/>
      <c r="F11" s="1"/>
    </row>
    <row r="12" spans="1:8" ht="60" x14ac:dyDescent="0.25">
      <c r="A12" s="53">
        <v>2</v>
      </c>
      <c r="B12" s="53" t="s">
        <v>50</v>
      </c>
      <c r="C12" s="53">
        <v>935</v>
      </c>
      <c r="D12" s="52"/>
      <c r="E12" s="1"/>
      <c r="F12" s="1"/>
    </row>
    <row r="13" spans="1:8" ht="30" x14ac:dyDescent="0.25">
      <c r="A13" s="53">
        <v>3</v>
      </c>
      <c r="B13" s="53" t="s">
        <v>59</v>
      </c>
      <c r="C13" s="53">
        <v>1833.03</v>
      </c>
      <c r="D13" s="52"/>
      <c r="E13" s="1"/>
      <c r="F13" s="1"/>
    </row>
    <row r="14" spans="1:8" x14ac:dyDescent="0.25">
      <c r="A14" s="51"/>
      <c r="B14" s="52" t="s">
        <v>60</v>
      </c>
      <c r="C14" s="52">
        <f>SUM(C11:C13)</f>
        <v>3991.95</v>
      </c>
      <c r="D14" s="52">
        <f>C14+D9</f>
        <v>11313.27</v>
      </c>
      <c r="E14" s="1"/>
      <c r="F14" s="1"/>
    </row>
    <row r="15" spans="1:8" x14ac:dyDescent="0.25">
      <c r="A15" s="51"/>
      <c r="B15" s="52" t="s">
        <v>3</v>
      </c>
      <c r="C15" s="51"/>
      <c r="D15" s="51"/>
      <c r="E15" s="1"/>
      <c r="F15" s="1"/>
    </row>
    <row r="16" spans="1:8" ht="30" x14ac:dyDescent="0.25">
      <c r="A16" s="53">
        <v>1</v>
      </c>
      <c r="B16" s="53" t="s">
        <v>46</v>
      </c>
      <c r="C16" s="53">
        <v>1223.92</v>
      </c>
      <c r="D16" s="52"/>
      <c r="E16" s="1"/>
      <c r="F16" s="1"/>
    </row>
    <row r="17" spans="1:6" ht="60" x14ac:dyDescent="0.25">
      <c r="A17" s="53">
        <v>2</v>
      </c>
      <c r="B17" s="53" t="s">
        <v>50</v>
      </c>
      <c r="C17" s="53">
        <v>935</v>
      </c>
      <c r="D17" s="52"/>
      <c r="E17" s="1"/>
      <c r="F17" s="1"/>
    </row>
    <row r="18" spans="1:6" ht="30" x14ac:dyDescent="0.25">
      <c r="A18" s="51">
        <v>3</v>
      </c>
      <c r="B18" s="53" t="s">
        <v>68</v>
      </c>
      <c r="C18" s="53">
        <v>888.1</v>
      </c>
      <c r="D18" s="51"/>
      <c r="E18" s="1"/>
      <c r="F18" s="1"/>
    </row>
    <row r="19" spans="1:6" x14ac:dyDescent="0.25">
      <c r="A19" s="53"/>
      <c r="B19" s="52" t="s">
        <v>69</v>
      </c>
      <c r="C19" s="52">
        <f>SUM(C16:C18)</f>
        <v>3047.02</v>
      </c>
      <c r="D19" s="52">
        <f>C19+D14</f>
        <v>14360.29</v>
      </c>
      <c r="E19" s="1"/>
      <c r="F19" s="1"/>
    </row>
    <row r="20" spans="1:6" s="5" customFormat="1" x14ac:dyDescent="0.25">
      <c r="A20" s="51"/>
      <c r="B20" s="52" t="s">
        <v>7</v>
      </c>
      <c r="C20" s="51"/>
      <c r="D20" s="51"/>
      <c r="E20" s="4"/>
      <c r="F20" s="4"/>
    </row>
    <row r="21" spans="1:6" s="5" customFormat="1" ht="30" x14ac:dyDescent="0.25">
      <c r="A21" s="53">
        <v>1</v>
      </c>
      <c r="B21" s="53" t="s">
        <v>46</v>
      </c>
      <c r="C21" s="53">
        <v>1223.92</v>
      </c>
      <c r="D21" s="52"/>
      <c r="E21" s="4"/>
      <c r="F21" s="4"/>
    </row>
    <row r="22" spans="1:6" s="5" customFormat="1" ht="60" x14ac:dyDescent="0.25">
      <c r="A22" s="53">
        <v>2</v>
      </c>
      <c r="B22" s="53" t="s">
        <v>50</v>
      </c>
      <c r="C22" s="53">
        <v>935</v>
      </c>
      <c r="D22" s="52"/>
      <c r="E22" s="4"/>
      <c r="F22" s="4"/>
    </row>
    <row r="23" spans="1:6" x14ac:dyDescent="0.25">
      <c r="A23" s="53">
        <v>3</v>
      </c>
      <c r="B23" s="53" t="s">
        <v>75</v>
      </c>
      <c r="C23" s="53">
        <v>4588</v>
      </c>
      <c r="D23" s="52"/>
      <c r="E23" s="1"/>
      <c r="F23" s="1"/>
    </row>
    <row r="24" spans="1:6" ht="30" x14ac:dyDescent="0.25">
      <c r="A24" s="53">
        <v>4</v>
      </c>
      <c r="B24" s="53" t="s">
        <v>76</v>
      </c>
      <c r="C24" s="53">
        <v>1174.9000000000001</v>
      </c>
      <c r="D24" s="52"/>
      <c r="E24" s="1"/>
      <c r="F24" s="1"/>
    </row>
    <row r="25" spans="1:6" x14ac:dyDescent="0.25">
      <c r="A25" s="53">
        <v>5</v>
      </c>
      <c r="B25" s="53" t="s">
        <v>77</v>
      </c>
      <c r="C25" s="53">
        <v>1800</v>
      </c>
      <c r="D25" s="52"/>
      <c r="E25" s="1"/>
      <c r="F25" s="1"/>
    </row>
    <row r="26" spans="1:6" x14ac:dyDescent="0.25">
      <c r="A26" s="53">
        <v>6</v>
      </c>
      <c r="B26" s="53" t="s">
        <v>78</v>
      </c>
      <c r="C26" s="53">
        <v>1100</v>
      </c>
      <c r="D26" s="52"/>
      <c r="E26" s="1"/>
      <c r="F26" s="1"/>
    </row>
    <row r="27" spans="1:6" x14ac:dyDescent="0.25">
      <c r="A27" s="51"/>
      <c r="B27" s="52" t="s">
        <v>79</v>
      </c>
      <c r="C27" s="52">
        <f>SUM(C21:C26)</f>
        <v>10821.82</v>
      </c>
      <c r="D27" s="52">
        <f>C27+D19</f>
        <v>25182.11</v>
      </c>
      <c r="E27" s="1"/>
      <c r="F27" s="1"/>
    </row>
    <row r="28" spans="1:6" x14ac:dyDescent="0.25">
      <c r="A28" s="51"/>
      <c r="B28" s="52" t="s">
        <v>8</v>
      </c>
      <c r="C28" s="51"/>
      <c r="D28" s="51"/>
      <c r="E28" s="1"/>
      <c r="F28" s="1"/>
    </row>
    <row r="29" spans="1:6" ht="30" x14ac:dyDescent="0.25">
      <c r="A29" s="53">
        <v>1</v>
      </c>
      <c r="B29" s="53" t="s">
        <v>46</v>
      </c>
      <c r="C29" s="53">
        <v>1223.92</v>
      </c>
      <c r="D29" s="52"/>
      <c r="E29" s="1"/>
      <c r="F29" s="1"/>
    </row>
    <row r="30" spans="1:6" ht="60" x14ac:dyDescent="0.25">
      <c r="A30" s="53">
        <v>2</v>
      </c>
      <c r="B30" s="53" t="s">
        <v>50</v>
      </c>
      <c r="C30" s="53">
        <v>935</v>
      </c>
      <c r="D30" s="52"/>
      <c r="E30" s="1"/>
      <c r="F30" s="1"/>
    </row>
    <row r="31" spans="1:6" ht="30" x14ac:dyDescent="0.25">
      <c r="A31" s="51">
        <v>3</v>
      </c>
      <c r="B31" s="53" t="s">
        <v>81</v>
      </c>
      <c r="C31" s="53">
        <v>2004.34</v>
      </c>
      <c r="D31" s="51"/>
      <c r="E31" s="1"/>
      <c r="F31" s="1"/>
    </row>
    <row r="32" spans="1:6" ht="30" x14ac:dyDescent="0.25">
      <c r="A32" s="53">
        <v>4</v>
      </c>
      <c r="B32" s="53" t="s">
        <v>82</v>
      </c>
      <c r="C32" s="53">
        <v>1042.44</v>
      </c>
      <c r="D32" s="52"/>
      <c r="E32" s="1"/>
      <c r="F32" s="1"/>
    </row>
    <row r="33" spans="1:6" x14ac:dyDescent="0.25">
      <c r="A33" s="51"/>
      <c r="B33" s="52" t="s">
        <v>83</v>
      </c>
      <c r="C33" s="52">
        <f>SUM(C29:C32)</f>
        <v>5205.7000000000007</v>
      </c>
      <c r="D33" s="52">
        <f>C33+D27</f>
        <v>30387.81</v>
      </c>
      <c r="E33" s="1"/>
      <c r="F33" s="1"/>
    </row>
    <row r="34" spans="1:6" x14ac:dyDescent="0.25">
      <c r="A34" s="51"/>
      <c r="B34" s="52" t="s">
        <v>9</v>
      </c>
      <c r="C34" s="51"/>
      <c r="D34" s="51"/>
      <c r="E34" s="1"/>
      <c r="F34" s="1"/>
    </row>
    <row r="35" spans="1:6" ht="30" x14ac:dyDescent="0.25">
      <c r="A35" s="53">
        <v>1</v>
      </c>
      <c r="B35" s="53" t="s">
        <v>46</v>
      </c>
      <c r="C35" s="53">
        <v>1223.92</v>
      </c>
      <c r="D35" s="52"/>
      <c r="E35" s="1"/>
      <c r="F35" s="1"/>
    </row>
    <row r="36" spans="1:6" ht="60" x14ac:dyDescent="0.25">
      <c r="A36" s="53">
        <v>2</v>
      </c>
      <c r="B36" s="53" t="s">
        <v>50</v>
      </c>
      <c r="C36" s="53">
        <v>935</v>
      </c>
      <c r="D36" s="52"/>
      <c r="E36" s="1"/>
      <c r="F36" s="1"/>
    </row>
    <row r="37" spans="1:6" x14ac:dyDescent="0.25">
      <c r="A37" s="53"/>
      <c r="B37" s="52" t="s">
        <v>90</v>
      </c>
      <c r="C37" s="52">
        <f>SUM(C35:C36)</f>
        <v>2158.92</v>
      </c>
      <c r="D37" s="52">
        <f>C37+D33</f>
        <v>32546.730000000003</v>
      </c>
      <c r="E37" s="1"/>
      <c r="F37" s="1"/>
    </row>
    <row r="38" spans="1:6" x14ac:dyDescent="0.25">
      <c r="A38" s="51"/>
      <c r="B38" s="52" t="s">
        <v>10</v>
      </c>
      <c r="C38" s="51"/>
      <c r="D38" s="51"/>
      <c r="E38" s="1"/>
      <c r="F38" s="1"/>
    </row>
    <row r="39" spans="1:6" ht="30" x14ac:dyDescent="0.25">
      <c r="A39" s="53">
        <v>1</v>
      </c>
      <c r="B39" s="53" t="s">
        <v>46</v>
      </c>
      <c r="C39" s="53">
        <v>1223.92</v>
      </c>
      <c r="D39" s="52"/>
      <c r="E39" s="1"/>
      <c r="F39" s="1"/>
    </row>
    <row r="40" spans="1:6" ht="60" x14ac:dyDescent="0.25">
      <c r="A40" s="53">
        <v>2</v>
      </c>
      <c r="B40" s="53" t="s">
        <v>50</v>
      </c>
      <c r="C40" s="53">
        <v>935</v>
      </c>
      <c r="D40" s="52"/>
      <c r="E40" s="1"/>
      <c r="F40" s="1"/>
    </row>
    <row r="41" spans="1:6" x14ac:dyDescent="0.25">
      <c r="A41" s="53">
        <v>3</v>
      </c>
      <c r="B41" s="53" t="s">
        <v>94</v>
      </c>
      <c r="C41" s="53">
        <v>647.85</v>
      </c>
      <c r="D41" s="52"/>
      <c r="E41" s="1"/>
      <c r="F41" s="1"/>
    </row>
    <row r="42" spans="1:6" x14ac:dyDescent="0.25">
      <c r="A42" s="53"/>
      <c r="B42" s="52" t="s">
        <v>95</v>
      </c>
      <c r="C42" s="52">
        <f>SUM(C39:C41)</f>
        <v>2806.77</v>
      </c>
      <c r="D42" s="52">
        <f>C42+D37</f>
        <v>35353.5</v>
      </c>
      <c r="E42" s="1"/>
      <c r="F42" s="1"/>
    </row>
    <row r="43" spans="1:6" x14ac:dyDescent="0.25">
      <c r="A43" s="51"/>
      <c r="B43" s="52" t="s">
        <v>11</v>
      </c>
      <c r="C43" s="51"/>
      <c r="D43" s="51"/>
      <c r="E43" s="1"/>
      <c r="F43" s="1"/>
    </row>
    <row r="44" spans="1:6" ht="30" x14ac:dyDescent="0.25">
      <c r="A44" s="53">
        <v>1</v>
      </c>
      <c r="B44" s="53" t="s">
        <v>46</v>
      </c>
      <c r="C44" s="53">
        <v>1223.92</v>
      </c>
      <c r="D44" s="52"/>
      <c r="E44" s="1"/>
      <c r="F44" s="1"/>
    </row>
    <row r="45" spans="1:6" ht="60" x14ac:dyDescent="0.25">
      <c r="A45" s="53">
        <v>2</v>
      </c>
      <c r="B45" s="53" t="s">
        <v>50</v>
      </c>
      <c r="C45" s="53">
        <v>935</v>
      </c>
      <c r="D45" s="52"/>
      <c r="E45" s="1"/>
      <c r="F45" s="1"/>
    </row>
    <row r="46" spans="1:6" x14ac:dyDescent="0.25">
      <c r="A46" s="53">
        <v>3</v>
      </c>
      <c r="B46" s="53" t="s">
        <v>97</v>
      </c>
      <c r="C46" s="53">
        <v>1660</v>
      </c>
      <c r="D46" s="52"/>
      <c r="E46" s="1"/>
      <c r="F46" s="1"/>
    </row>
    <row r="47" spans="1:6" x14ac:dyDescent="0.25">
      <c r="A47" s="51"/>
      <c r="B47" s="52" t="s">
        <v>98</v>
      </c>
      <c r="C47" s="52">
        <f>SUM(C44:C46)</f>
        <v>3818.92</v>
      </c>
      <c r="D47" s="52">
        <f>C47+D42</f>
        <v>39172.42</v>
      </c>
      <c r="E47" s="1"/>
      <c r="F47" s="1"/>
    </row>
    <row r="48" spans="1:6" x14ac:dyDescent="0.25">
      <c r="A48" s="51"/>
      <c r="B48" s="52" t="s">
        <v>12</v>
      </c>
      <c r="C48" s="51"/>
      <c r="D48" s="51"/>
      <c r="E48" s="1"/>
      <c r="F48" s="1"/>
    </row>
    <row r="49" spans="1:6" ht="30" x14ac:dyDescent="0.25">
      <c r="A49" s="53">
        <v>1</v>
      </c>
      <c r="B49" s="53" t="s">
        <v>46</v>
      </c>
      <c r="C49" s="53">
        <v>1223.92</v>
      </c>
      <c r="D49" s="52"/>
      <c r="E49" s="1"/>
      <c r="F49" s="1"/>
    </row>
    <row r="50" spans="1:6" ht="60" x14ac:dyDescent="0.25">
      <c r="A50" s="53">
        <v>2</v>
      </c>
      <c r="B50" s="53" t="s">
        <v>50</v>
      </c>
      <c r="C50" s="53">
        <v>935</v>
      </c>
      <c r="D50" s="52"/>
      <c r="E50" s="1"/>
      <c r="F50" s="1"/>
    </row>
    <row r="51" spans="1:6" x14ac:dyDescent="0.25">
      <c r="A51" s="53">
        <v>3</v>
      </c>
      <c r="B51" s="53" t="s">
        <v>102</v>
      </c>
      <c r="C51" s="53">
        <v>2490</v>
      </c>
      <c r="D51" s="52"/>
      <c r="E51" s="1"/>
      <c r="F51" s="1"/>
    </row>
    <row r="52" spans="1:6" ht="30" x14ac:dyDescent="0.25">
      <c r="A52" s="53">
        <v>4</v>
      </c>
      <c r="B52" s="53" t="s">
        <v>103</v>
      </c>
      <c r="C52" s="53">
        <v>1994</v>
      </c>
      <c r="D52" s="52"/>
      <c r="E52" s="1"/>
      <c r="F52" s="1"/>
    </row>
    <row r="53" spans="1:6" x14ac:dyDescent="0.25">
      <c r="A53" s="53"/>
      <c r="B53" s="52" t="s">
        <v>104</v>
      </c>
      <c r="C53" s="52">
        <f>SUM(C49:C52)</f>
        <v>6642.92</v>
      </c>
      <c r="D53" s="52">
        <f>C53+D47</f>
        <v>45815.34</v>
      </c>
      <c r="E53" s="1"/>
      <c r="F53" s="1"/>
    </row>
    <row r="54" spans="1:6" x14ac:dyDescent="0.25">
      <c r="A54" s="51"/>
      <c r="B54" s="52" t="s">
        <v>13</v>
      </c>
      <c r="C54" s="51"/>
      <c r="D54" s="51"/>
      <c r="E54" s="1"/>
      <c r="F54" s="1"/>
    </row>
    <row r="55" spans="1:6" ht="30" x14ac:dyDescent="0.25">
      <c r="A55" s="53">
        <v>1</v>
      </c>
      <c r="B55" s="53" t="s">
        <v>46</v>
      </c>
      <c r="C55" s="53">
        <v>1223.92</v>
      </c>
      <c r="D55" s="52"/>
      <c r="E55" s="1"/>
      <c r="F55" s="1"/>
    </row>
    <row r="56" spans="1:6" ht="60" x14ac:dyDescent="0.25">
      <c r="A56" s="53">
        <v>2</v>
      </c>
      <c r="B56" s="53" t="s">
        <v>50</v>
      </c>
      <c r="C56" s="53">
        <v>935</v>
      </c>
      <c r="D56" s="52"/>
      <c r="E56" s="1"/>
      <c r="F56" s="1"/>
    </row>
    <row r="57" spans="1:6" ht="30" x14ac:dyDescent="0.25">
      <c r="A57" s="51">
        <v>3</v>
      </c>
      <c r="B57" s="53" t="s">
        <v>110</v>
      </c>
      <c r="C57" s="53">
        <v>1970.6</v>
      </c>
      <c r="D57" s="51"/>
      <c r="E57" s="1"/>
      <c r="F57" s="1"/>
    </row>
    <row r="58" spans="1:6" x14ac:dyDescent="0.25">
      <c r="A58" s="53">
        <v>4</v>
      </c>
      <c r="B58" s="53" t="s">
        <v>111</v>
      </c>
      <c r="C58" s="53">
        <v>830</v>
      </c>
      <c r="D58" s="52"/>
      <c r="E58" s="1"/>
      <c r="F58" s="1"/>
    </row>
    <row r="59" spans="1:6" x14ac:dyDescent="0.25">
      <c r="A59" s="53"/>
      <c r="B59" s="52" t="s">
        <v>112</v>
      </c>
      <c r="C59" s="52">
        <f>SUM(C55:C58)</f>
        <v>4959.5200000000004</v>
      </c>
      <c r="D59" s="52">
        <f>C59+D53</f>
        <v>50774.86</v>
      </c>
      <c r="E59" s="1"/>
      <c r="F59" s="1"/>
    </row>
    <row r="60" spans="1:6" x14ac:dyDescent="0.25">
      <c r="A60" s="51"/>
      <c r="B60" s="52" t="s">
        <v>14</v>
      </c>
      <c r="C60" s="51"/>
      <c r="D60" s="51"/>
      <c r="E60" s="1"/>
      <c r="F60" s="1"/>
    </row>
    <row r="61" spans="1:6" ht="30" x14ac:dyDescent="0.25">
      <c r="A61" s="53">
        <v>1</v>
      </c>
      <c r="B61" s="53" t="s">
        <v>46</v>
      </c>
      <c r="C61" s="53">
        <v>1223.92</v>
      </c>
      <c r="D61" s="52"/>
      <c r="E61" s="1"/>
      <c r="F61" s="1"/>
    </row>
    <row r="62" spans="1:6" ht="60" x14ac:dyDescent="0.25">
      <c r="A62" s="53">
        <v>2</v>
      </c>
      <c r="B62" s="53" t="s">
        <v>50</v>
      </c>
      <c r="C62" s="53">
        <v>935</v>
      </c>
      <c r="D62" s="52"/>
      <c r="E62" s="1"/>
      <c r="F62" s="1"/>
    </row>
    <row r="63" spans="1:6" ht="30" x14ac:dyDescent="0.25">
      <c r="A63" s="53">
        <v>3</v>
      </c>
      <c r="B63" s="53" t="s">
        <v>120</v>
      </c>
      <c r="C63" s="53">
        <v>2800.6</v>
      </c>
      <c r="D63" s="52"/>
      <c r="E63" s="1"/>
      <c r="F63" s="1"/>
    </row>
    <row r="64" spans="1:6" ht="30" x14ac:dyDescent="0.25">
      <c r="A64" s="53">
        <v>4</v>
      </c>
      <c r="B64" s="53" t="s">
        <v>121</v>
      </c>
      <c r="C64" s="53">
        <v>2618.3000000000002</v>
      </c>
      <c r="D64" s="52"/>
      <c r="E64" s="1"/>
      <c r="F64" s="1"/>
    </row>
    <row r="65" spans="1:6" ht="30" x14ac:dyDescent="0.25">
      <c r="A65" s="11">
        <v>5</v>
      </c>
      <c r="B65" s="53" t="s">
        <v>122</v>
      </c>
      <c r="C65" s="53">
        <v>3504.5</v>
      </c>
      <c r="D65" s="52"/>
      <c r="E65" s="1"/>
      <c r="F65" s="1"/>
    </row>
    <row r="66" spans="1:6" x14ac:dyDescent="0.25">
      <c r="A66" s="51"/>
      <c r="B66" s="52" t="s">
        <v>123</v>
      </c>
      <c r="C66" s="52">
        <f>SUM(C61:C65)</f>
        <v>11082.32</v>
      </c>
      <c r="D66" s="52">
        <f>C66+D59</f>
        <v>61857.18</v>
      </c>
      <c r="E66" s="1"/>
      <c r="F66" s="1"/>
    </row>
    <row r="67" spans="1:6" x14ac:dyDescent="0.25">
      <c r="A67" s="51"/>
      <c r="B67" s="52" t="s">
        <v>15</v>
      </c>
      <c r="C67" s="51"/>
      <c r="D67" s="51"/>
      <c r="E67" s="1"/>
      <c r="F67" s="1"/>
    </row>
    <row r="68" spans="1:6" ht="30" x14ac:dyDescent="0.25">
      <c r="A68" s="53">
        <v>1</v>
      </c>
      <c r="B68" s="53" t="s">
        <v>46</v>
      </c>
      <c r="C68" s="53">
        <v>1223.92</v>
      </c>
      <c r="D68" s="52"/>
      <c r="E68" s="1"/>
      <c r="F68" s="1"/>
    </row>
    <row r="69" spans="1:6" ht="60" x14ac:dyDescent="0.25">
      <c r="A69" s="53">
        <v>2</v>
      </c>
      <c r="B69" s="53" t="s">
        <v>50</v>
      </c>
      <c r="C69" s="53">
        <v>935</v>
      </c>
      <c r="D69" s="52"/>
      <c r="E69" s="1"/>
      <c r="F69" s="1"/>
    </row>
    <row r="70" spans="1:6" x14ac:dyDescent="0.25">
      <c r="A70" s="11"/>
      <c r="B70" s="52" t="s">
        <v>129</v>
      </c>
      <c r="C70" s="52">
        <f>SUM(C68:C69)</f>
        <v>2158.92</v>
      </c>
      <c r="D70" s="52">
        <f>C70+D66</f>
        <v>64016.1</v>
      </c>
      <c r="E70" s="1"/>
      <c r="F70" s="1"/>
    </row>
    <row r="71" spans="1:6" x14ac:dyDescent="0.25">
      <c r="A71" s="11"/>
      <c r="B71" s="52"/>
      <c r="C71" s="52"/>
      <c r="D71" s="52"/>
      <c r="E71" s="1"/>
      <c r="F71" s="1"/>
    </row>
    <row r="72" spans="1:6" x14ac:dyDescent="0.25">
      <c r="A72" s="51"/>
      <c r="B72" s="52"/>
      <c r="C72" s="51"/>
      <c r="D72" s="51"/>
      <c r="E72" s="1"/>
      <c r="F72" s="1"/>
    </row>
    <row r="73" spans="1:6" x14ac:dyDescent="0.25">
      <c r="A73" s="53"/>
      <c r="B73" s="53"/>
      <c r="C73" s="53"/>
      <c r="D73" s="52"/>
      <c r="E73" s="1"/>
      <c r="F73" s="1"/>
    </row>
    <row r="74" spans="1:6" x14ac:dyDescent="0.25">
      <c r="A74" s="53"/>
      <c r="B74" s="53"/>
      <c r="C74" s="53"/>
      <c r="D74" s="52"/>
      <c r="E74" s="1"/>
      <c r="F74" s="1"/>
    </row>
    <row r="75" spans="1:6" x14ac:dyDescent="0.25">
      <c r="A75" s="11"/>
      <c r="B75" s="52"/>
      <c r="C75" s="52"/>
      <c r="D75" s="52"/>
      <c r="E75" s="1"/>
      <c r="F75" s="1"/>
    </row>
    <row r="76" spans="1:6" x14ac:dyDescent="0.25">
      <c r="A76" s="11"/>
      <c r="B76" s="52"/>
      <c r="C76" s="53"/>
      <c r="D76" s="53"/>
      <c r="E76" s="1"/>
      <c r="F76" s="1"/>
    </row>
    <row r="77" spans="1:6" x14ac:dyDescent="0.25">
      <c r="A77" s="11"/>
      <c r="B77" s="52"/>
      <c r="C77" s="53"/>
      <c r="D77" s="53"/>
      <c r="E77" s="1"/>
      <c r="F77" s="1"/>
    </row>
    <row r="78" spans="1:6" x14ac:dyDescent="0.25">
      <c r="A78" s="11"/>
      <c r="B78" s="52"/>
      <c r="C78" s="53"/>
      <c r="D78" s="53"/>
      <c r="E78" s="1"/>
      <c r="F78" s="1"/>
    </row>
    <row r="79" spans="1:6" x14ac:dyDescent="0.25">
      <c r="A79" s="11"/>
      <c r="B79" s="52"/>
      <c r="C79" s="53"/>
      <c r="D79" s="53"/>
      <c r="E79" s="1"/>
      <c r="F79" s="1"/>
    </row>
    <row r="80" spans="1:6" x14ac:dyDescent="0.25">
      <c r="A80" s="11"/>
      <c r="B80" s="53"/>
      <c r="C80" s="53"/>
      <c r="D80" s="53"/>
      <c r="E80" s="1"/>
      <c r="F80" s="1"/>
    </row>
    <row r="81" spans="1:6" x14ac:dyDescent="0.25">
      <c r="A81" s="11"/>
      <c r="B81" s="53"/>
      <c r="C81" s="53"/>
      <c r="D81" s="53"/>
      <c r="E81" s="1"/>
      <c r="F8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topLeftCell="A19" workbookViewId="0">
      <selection activeCell="D45" sqref="D45"/>
    </sheetView>
  </sheetViews>
  <sheetFormatPr defaultRowHeight="15" x14ac:dyDescent="0.25"/>
  <cols>
    <col min="1" max="1" width="4.28515625" customWidth="1"/>
    <col min="2" max="2" width="47.28515625" customWidth="1"/>
    <col min="3" max="3" width="10.42578125" customWidth="1"/>
    <col min="4" max="4" width="13.7109375" customWidth="1"/>
  </cols>
  <sheetData>
    <row r="1" spans="1:8" ht="15.95" customHeight="1" x14ac:dyDescent="0.35">
      <c r="A1" s="31"/>
      <c r="B1" s="68" t="s">
        <v>53</v>
      </c>
      <c r="C1" s="68"/>
      <c r="D1" s="68"/>
      <c r="E1" s="6"/>
      <c r="F1" s="6"/>
      <c r="G1" s="6"/>
      <c r="H1" s="6"/>
    </row>
    <row r="2" spans="1:8" ht="15.95" customHeight="1" x14ac:dyDescent="0.25">
      <c r="A2" s="3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31"/>
      <c r="B3" s="68" t="s">
        <v>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30" x14ac:dyDescent="0.25">
      <c r="A6" s="51">
        <v>1</v>
      </c>
      <c r="B6" s="53" t="s">
        <v>48</v>
      </c>
      <c r="C6" s="53">
        <v>5280</v>
      </c>
      <c r="D6" s="54"/>
      <c r="E6" s="1"/>
      <c r="F6" s="1"/>
      <c r="G6" s="1"/>
      <c r="H6" s="1"/>
    </row>
    <row r="7" spans="1:8" s="1" customFormat="1" x14ac:dyDescent="0.25">
      <c r="A7" s="55">
        <v>2</v>
      </c>
      <c r="B7" s="55" t="s">
        <v>55</v>
      </c>
      <c r="C7" s="55">
        <v>360</v>
      </c>
      <c r="D7" s="56"/>
    </row>
    <row r="8" spans="1:8" s="4" customFormat="1" x14ac:dyDescent="0.25">
      <c r="A8" s="55"/>
      <c r="B8" s="56" t="s">
        <v>51</v>
      </c>
      <c r="C8" s="56">
        <f>SUM(C6:C7)</f>
        <v>5640</v>
      </c>
      <c r="D8" s="56">
        <f>C8</f>
        <v>5640</v>
      </c>
    </row>
    <row r="9" spans="1:8" s="4" customFormat="1" x14ac:dyDescent="0.25">
      <c r="A9" s="51"/>
      <c r="B9" s="52" t="s">
        <v>5</v>
      </c>
      <c r="C9" s="52"/>
      <c r="D9" s="52"/>
    </row>
    <row r="10" spans="1:8" s="4" customFormat="1" ht="30" x14ac:dyDescent="0.25">
      <c r="A10" s="51">
        <v>1</v>
      </c>
      <c r="B10" s="53" t="s">
        <v>48</v>
      </c>
      <c r="C10" s="53">
        <v>5280</v>
      </c>
      <c r="D10" s="52"/>
    </row>
    <row r="11" spans="1:8" s="1" customFormat="1" x14ac:dyDescent="0.25">
      <c r="A11" s="51">
        <v>2</v>
      </c>
      <c r="B11" s="53" t="s">
        <v>61</v>
      </c>
      <c r="C11" s="53">
        <v>720</v>
      </c>
      <c r="D11" s="52"/>
    </row>
    <row r="12" spans="1:8" s="1" customFormat="1" x14ac:dyDescent="0.25">
      <c r="A12" s="51">
        <v>3</v>
      </c>
      <c r="B12" s="53" t="s">
        <v>62</v>
      </c>
      <c r="C12" s="53">
        <v>830</v>
      </c>
      <c r="D12" s="52"/>
    </row>
    <row r="13" spans="1:8" s="4" customFormat="1" x14ac:dyDescent="0.25">
      <c r="A13" s="53"/>
      <c r="B13" s="52" t="s">
        <v>60</v>
      </c>
      <c r="C13" s="52">
        <f>SUM(C10:C12)</f>
        <v>6830</v>
      </c>
      <c r="D13" s="52">
        <f>C13+D8</f>
        <v>12470</v>
      </c>
    </row>
    <row r="14" spans="1:8" s="1" customFormat="1" x14ac:dyDescent="0.25">
      <c r="A14" s="51"/>
      <c r="B14" s="52" t="s">
        <v>3</v>
      </c>
      <c r="C14" s="52"/>
      <c r="D14" s="52"/>
    </row>
    <row r="15" spans="1:8" s="1" customFormat="1" ht="30" x14ac:dyDescent="0.25">
      <c r="A15" s="51">
        <v>1</v>
      </c>
      <c r="B15" s="53" t="s">
        <v>48</v>
      </c>
      <c r="C15" s="53">
        <v>5280</v>
      </c>
      <c r="D15" s="52">
        <f>C15+D13</f>
        <v>17750</v>
      </c>
    </row>
    <row r="16" spans="1:8" s="1" customFormat="1" x14ac:dyDescent="0.25">
      <c r="A16" s="51"/>
      <c r="B16" s="52" t="s">
        <v>7</v>
      </c>
      <c r="C16" s="52"/>
      <c r="D16" s="52"/>
    </row>
    <row r="17" spans="1:4" s="1" customFormat="1" ht="30" x14ac:dyDescent="0.25">
      <c r="A17" s="51">
        <v>1</v>
      </c>
      <c r="B17" s="53" t="s">
        <v>48</v>
      </c>
      <c r="C17" s="53">
        <v>5280</v>
      </c>
      <c r="D17" s="52">
        <f>C17+D15</f>
        <v>23030</v>
      </c>
    </row>
    <row r="18" spans="1:4" s="1" customFormat="1" x14ac:dyDescent="0.25">
      <c r="A18" s="51"/>
      <c r="B18" s="52" t="s">
        <v>8</v>
      </c>
      <c r="C18" s="52"/>
      <c r="D18" s="52"/>
    </row>
    <row r="19" spans="1:4" s="1" customFormat="1" ht="30" x14ac:dyDescent="0.25">
      <c r="A19" s="51">
        <v>1</v>
      </c>
      <c r="B19" s="53" t="s">
        <v>48</v>
      </c>
      <c r="C19" s="53">
        <v>5280</v>
      </c>
      <c r="D19" s="52"/>
    </row>
    <row r="20" spans="1:4" s="1" customFormat="1" x14ac:dyDescent="0.25">
      <c r="A20" s="53">
        <v>2</v>
      </c>
      <c r="B20" s="53" t="s">
        <v>84</v>
      </c>
      <c r="C20" s="53">
        <v>1326.1</v>
      </c>
      <c r="D20" s="52"/>
    </row>
    <row r="21" spans="1:4" s="1" customFormat="1" x14ac:dyDescent="0.25">
      <c r="A21" s="51"/>
      <c r="B21" s="52" t="s">
        <v>83</v>
      </c>
      <c r="C21" s="52">
        <f>SUM(C19:C20)</f>
        <v>6606.1</v>
      </c>
      <c r="D21" s="52">
        <f>C21+D17</f>
        <v>29636.1</v>
      </c>
    </row>
    <row r="22" spans="1:4" s="1" customFormat="1" x14ac:dyDescent="0.25">
      <c r="A22" s="51"/>
      <c r="B22" s="52" t="s">
        <v>9</v>
      </c>
      <c r="C22" s="52"/>
      <c r="D22" s="52"/>
    </row>
    <row r="23" spans="1:4" s="1" customFormat="1" ht="30" x14ac:dyDescent="0.25">
      <c r="A23" s="51">
        <v>1</v>
      </c>
      <c r="B23" s="53" t="s">
        <v>48</v>
      </c>
      <c r="C23" s="53">
        <v>5280</v>
      </c>
      <c r="D23" s="52">
        <f>C23+D21</f>
        <v>34916.1</v>
      </c>
    </row>
    <row r="24" spans="1:4" s="1" customFormat="1" x14ac:dyDescent="0.25">
      <c r="A24" s="51"/>
      <c r="B24" s="52" t="s">
        <v>10</v>
      </c>
      <c r="C24" s="52"/>
      <c r="D24" s="52"/>
    </row>
    <row r="25" spans="1:4" s="1" customFormat="1" ht="30" x14ac:dyDescent="0.25">
      <c r="A25" s="51">
        <v>1</v>
      </c>
      <c r="B25" s="53" t="s">
        <v>48</v>
      </c>
      <c r="C25" s="53">
        <v>5280</v>
      </c>
      <c r="D25" s="52"/>
    </row>
    <row r="26" spans="1:4" x14ac:dyDescent="0.25">
      <c r="A26" s="58">
        <v>2</v>
      </c>
      <c r="B26" s="53" t="s">
        <v>96</v>
      </c>
      <c r="C26" s="53">
        <v>778</v>
      </c>
      <c r="D26" s="57"/>
    </row>
    <row r="27" spans="1:4" x14ac:dyDescent="0.25">
      <c r="A27" s="51"/>
      <c r="B27" s="52" t="s">
        <v>95</v>
      </c>
      <c r="C27" s="52">
        <f>SUM(C25:C26)</f>
        <v>6058</v>
      </c>
      <c r="D27" s="52">
        <f>C27+D23</f>
        <v>40974.1</v>
      </c>
    </row>
    <row r="28" spans="1:4" x14ac:dyDescent="0.25">
      <c r="A28" s="51"/>
      <c r="B28" s="52" t="s">
        <v>11</v>
      </c>
      <c r="C28" s="52"/>
      <c r="D28" s="52"/>
    </row>
    <row r="29" spans="1:4" ht="30" x14ac:dyDescent="0.25">
      <c r="A29" s="51">
        <v>1</v>
      </c>
      <c r="B29" s="53" t="s">
        <v>48</v>
      </c>
      <c r="C29" s="53">
        <v>5280</v>
      </c>
      <c r="D29" s="52">
        <f>C29+D27</f>
        <v>46254.1</v>
      </c>
    </row>
    <row r="30" spans="1:4" x14ac:dyDescent="0.25">
      <c r="A30" s="51"/>
      <c r="B30" s="52" t="s">
        <v>12</v>
      </c>
      <c r="C30" s="52"/>
      <c r="D30" s="52"/>
    </row>
    <row r="31" spans="1:4" ht="30" x14ac:dyDescent="0.25">
      <c r="A31" s="51">
        <v>1</v>
      </c>
      <c r="B31" s="53" t="s">
        <v>48</v>
      </c>
      <c r="C31" s="53">
        <v>5280</v>
      </c>
      <c r="D31" s="52">
        <f>C31+D29</f>
        <v>51534.1</v>
      </c>
    </row>
    <row r="32" spans="1:4" x14ac:dyDescent="0.25">
      <c r="A32" s="51"/>
      <c r="B32" s="52" t="s">
        <v>13</v>
      </c>
      <c r="C32" s="52"/>
      <c r="D32" s="52"/>
    </row>
    <row r="33" spans="1:4" ht="30" x14ac:dyDescent="0.25">
      <c r="A33" s="51">
        <v>1</v>
      </c>
      <c r="B33" s="53" t="s">
        <v>48</v>
      </c>
      <c r="C33" s="53">
        <v>5280</v>
      </c>
      <c r="D33" s="52"/>
    </row>
    <row r="34" spans="1:4" x14ac:dyDescent="0.25">
      <c r="A34" s="51">
        <v>2</v>
      </c>
      <c r="B34" s="53" t="s">
        <v>113</v>
      </c>
      <c r="C34" s="53">
        <v>1805.7</v>
      </c>
      <c r="D34" s="52"/>
    </row>
    <row r="35" spans="1:4" ht="30" x14ac:dyDescent="0.25">
      <c r="A35" s="59">
        <v>3</v>
      </c>
      <c r="B35" s="53" t="s">
        <v>114</v>
      </c>
      <c r="C35" s="58">
        <v>534.20000000000005</v>
      </c>
      <c r="D35" s="57"/>
    </row>
    <row r="36" spans="1:4" x14ac:dyDescent="0.25">
      <c r="A36" s="58">
        <v>4</v>
      </c>
      <c r="B36" s="53" t="s">
        <v>115</v>
      </c>
      <c r="C36" s="58">
        <v>580</v>
      </c>
      <c r="D36" s="57"/>
    </row>
    <row r="37" spans="1:4" x14ac:dyDescent="0.25">
      <c r="A37" s="51">
        <v>5</v>
      </c>
      <c r="B37" s="53" t="s">
        <v>116</v>
      </c>
      <c r="C37" s="53">
        <v>640</v>
      </c>
      <c r="D37" s="52"/>
    </row>
    <row r="38" spans="1:4" x14ac:dyDescent="0.25">
      <c r="A38" s="51"/>
      <c r="B38" s="52" t="s">
        <v>112</v>
      </c>
      <c r="C38" s="52">
        <f>SUM(C33:C37)</f>
        <v>8839.9</v>
      </c>
      <c r="D38" s="52">
        <f>C38+D31</f>
        <v>60374</v>
      </c>
    </row>
    <row r="39" spans="1:4" x14ac:dyDescent="0.25">
      <c r="A39" s="51"/>
      <c r="B39" s="52" t="s">
        <v>14</v>
      </c>
      <c r="C39" s="52"/>
      <c r="D39" s="52"/>
    </row>
    <row r="40" spans="1:4" ht="30" x14ac:dyDescent="0.25">
      <c r="A40" s="51">
        <v>1</v>
      </c>
      <c r="B40" s="53" t="s">
        <v>48</v>
      </c>
      <c r="C40" s="53">
        <v>5280</v>
      </c>
      <c r="D40" s="52"/>
    </row>
    <row r="41" spans="1:4" x14ac:dyDescent="0.25">
      <c r="A41" s="58">
        <v>2</v>
      </c>
      <c r="B41" s="53" t="s">
        <v>124</v>
      </c>
      <c r="C41" s="58">
        <v>1660</v>
      </c>
      <c r="D41" s="57"/>
    </row>
    <row r="42" spans="1:4" x14ac:dyDescent="0.25">
      <c r="A42" s="58"/>
      <c r="B42" s="52" t="s">
        <v>123</v>
      </c>
      <c r="C42" s="57">
        <f>SUM(C40:C41)</f>
        <v>6940</v>
      </c>
      <c r="D42" s="57">
        <f>C42+D38</f>
        <v>67314</v>
      </c>
    </row>
    <row r="43" spans="1:4" x14ac:dyDescent="0.25">
      <c r="A43" s="51"/>
      <c r="B43" s="52" t="s">
        <v>15</v>
      </c>
      <c r="C43" s="52"/>
      <c r="D43" s="52"/>
    </row>
    <row r="44" spans="1:4" ht="30" x14ac:dyDescent="0.25">
      <c r="A44" s="51">
        <v>1</v>
      </c>
      <c r="B44" s="53" t="s">
        <v>48</v>
      </c>
      <c r="C44" s="53">
        <v>5280</v>
      </c>
      <c r="D44" s="52">
        <f>C44+D42</f>
        <v>72594</v>
      </c>
    </row>
    <row r="45" spans="1:4" x14ac:dyDescent="0.25">
      <c r="A45" s="51"/>
      <c r="B45" s="52"/>
      <c r="C45" s="52"/>
      <c r="D45" s="52"/>
    </row>
    <row r="46" spans="1:4" x14ac:dyDescent="0.25">
      <c r="A46" s="51"/>
      <c r="B46" s="53"/>
      <c r="C46" s="53"/>
      <c r="D46" s="52"/>
    </row>
    <row r="47" spans="1:4" x14ac:dyDescent="0.25">
      <c r="A47" s="51"/>
      <c r="B47" s="53"/>
      <c r="C47" s="51"/>
      <c r="D47" s="51"/>
    </row>
    <row r="48" spans="1:4" x14ac:dyDescent="0.25">
      <c r="A48" s="51"/>
      <c r="B48" s="52"/>
      <c r="C48" s="52"/>
      <c r="D48" s="52"/>
    </row>
    <row r="49" spans="1:4" x14ac:dyDescent="0.25">
      <c r="A49" s="51"/>
      <c r="B49" s="52"/>
      <c r="C49" s="52"/>
      <c r="D49" s="52"/>
    </row>
    <row r="50" spans="1:4" x14ac:dyDescent="0.25">
      <c r="A50" s="51"/>
      <c r="B50" s="53"/>
      <c r="C50" s="53"/>
      <c r="D50" s="52"/>
    </row>
    <row r="51" spans="1:4" x14ac:dyDescent="0.25">
      <c r="A51" s="58"/>
      <c r="B51" s="53"/>
      <c r="C51" s="53"/>
      <c r="D51" s="57"/>
    </row>
    <row r="52" spans="1:4" x14ac:dyDescent="0.25">
      <c r="A52" s="58"/>
      <c r="B52" s="53"/>
      <c r="C52" s="53"/>
      <c r="D52" s="57"/>
    </row>
    <row r="53" spans="1:4" x14ac:dyDescent="0.25">
      <c r="A53" s="51"/>
      <c r="B53" s="53"/>
      <c r="C53" s="53"/>
      <c r="D53" s="51"/>
    </row>
    <row r="54" spans="1:4" x14ac:dyDescent="0.25">
      <c r="A54" s="51"/>
      <c r="B54" s="52"/>
      <c r="C54" s="52"/>
      <c r="D54" s="52"/>
    </row>
    <row r="55" spans="1:4" x14ac:dyDescent="0.25">
      <c r="A55" s="51"/>
      <c r="B55" s="52"/>
      <c r="C55" s="52"/>
      <c r="D55" s="52"/>
    </row>
    <row r="56" spans="1:4" x14ac:dyDescent="0.25">
      <c r="A56" s="51"/>
      <c r="B56" s="53"/>
      <c r="C56" s="53"/>
      <c r="D56" s="52"/>
    </row>
    <row r="57" spans="1:4" x14ac:dyDescent="0.25">
      <c r="A57" s="13"/>
      <c r="B57" s="11"/>
      <c r="C57" s="7"/>
      <c r="D57" s="12"/>
    </row>
    <row r="58" spans="1:4" x14ac:dyDescent="0.25">
      <c r="A58" s="13"/>
      <c r="B58" s="11"/>
      <c r="C58" s="7"/>
      <c r="D58" s="12"/>
    </row>
    <row r="59" spans="1:4" x14ac:dyDescent="0.25">
      <c r="A59" s="13"/>
      <c r="B59" s="3"/>
      <c r="C59" s="9"/>
      <c r="D59" s="12"/>
    </row>
    <row r="60" spans="1:4" x14ac:dyDescent="0.25">
      <c r="A60" s="13"/>
      <c r="B60" s="3"/>
      <c r="C60" s="9"/>
      <c r="D60" s="12"/>
    </row>
    <row r="61" spans="1:4" x14ac:dyDescent="0.25">
      <c r="A61" s="13"/>
      <c r="B61" s="3"/>
      <c r="C61" s="9"/>
      <c r="D61" s="12"/>
    </row>
    <row r="62" spans="1:4" x14ac:dyDescent="0.25">
      <c r="A62" s="13"/>
      <c r="B62" s="11"/>
      <c r="C62" s="7"/>
      <c r="D62" s="12"/>
    </row>
    <row r="63" spans="1:4" x14ac:dyDescent="0.25">
      <c r="A63" s="13"/>
      <c r="B63" s="11"/>
      <c r="C63" s="13"/>
      <c r="D63" s="12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11"/>
      <c r="C65" s="13"/>
      <c r="D6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3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31"/>
      <c r="B1" s="68" t="s">
        <v>53</v>
      </c>
      <c r="C1" s="68"/>
      <c r="D1" s="68"/>
    </row>
    <row r="2" spans="1:4" ht="15.75" x14ac:dyDescent="0.25">
      <c r="A2" s="31"/>
      <c r="B2" s="2" t="s">
        <v>39</v>
      </c>
      <c r="C2" s="31"/>
      <c r="D2" s="31"/>
    </row>
    <row r="3" spans="1:4" ht="15.75" x14ac:dyDescent="0.25">
      <c r="A3" s="31"/>
      <c r="B3" s="68" t="s">
        <v>34</v>
      </c>
      <c r="C3" s="68"/>
      <c r="D3" s="68"/>
    </row>
    <row r="4" spans="1:4" ht="30" x14ac:dyDescent="0.25">
      <c r="A4" s="3"/>
      <c r="B4" s="43" t="s">
        <v>0</v>
      </c>
      <c r="C4" s="11" t="s">
        <v>1</v>
      </c>
      <c r="D4" s="43" t="s">
        <v>26</v>
      </c>
    </row>
    <row r="5" spans="1:4" x14ac:dyDescent="0.25">
      <c r="A5" s="11"/>
      <c r="B5" s="3" t="s">
        <v>2</v>
      </c>
      <c r="C5" s="11"/>
      <c r="D5" s="11"/>
    </row>
    <row r="6" spans="1:4" x14ac:dyDescent="0.25">
      <c r="A6" s="11">
        <v>1</v>
      </c>
      <c r="B6" s="11" t="s">
        <v>56</v>
      </c>
      <c r="C6" s="39">
        <v>844.6</v>
      </c>
      <c r="D6" s="3">
        <f>C6</f>
        <v>844.6</v>
      </c>
    </row>
    <row r="7" spans="1:4" x14ac:dyDescent="0.25">
      <c r="A7" s="11"/>
      <c r="B7" s="3" t="s">
        <v>9</v>
      </c>
      <c r="C7" s="39"/>
      <c r="D7" s="3"/>
    </row>
    <row r="8" spans="1:4" ht="30" x14ac:dyDescent="0.25">
      <c r="A8" s="11">
        <v>1</v>
      </c>
      <c r="B8" s="11" t="s">
        <v>91</v>
      </c>
      <c r="C8" s="39">
        <v>1245</v>
      </c>
      <c r="D8" s="3">
        <f>C8+D6</f>
        <v>2089.6</v>
      </c>
    </row>
    <row r="9" spans="1:4" x14ac:dyDescent="0.25">
      <c r="A9" s="11"/>
      <c r="B9" s="3" t="s">
        <v>11</v>
      </c>
      <c r="C9" s="11"/>
      <c r="D9" s="3"/>
    </row>
    <row r="10" spans="1:4" ht="30" x14ac:dyDescent="0.25">
      <c r="A10" s="11">
        <v>1</v>
      </c>
      <c r="B10" s="11" t="s">
        <v>99</v>
      </c>
      <c r="C10" s="3">
        <v>1170.4000000000001</v>
      </c>
      <c r="D10" s="3">
        <f>C10+D8</f>
        <v>3260</v>
      </c>
    </row>
    <row r="11" spans="1:4" x14ac:dyDescent="0.25">
      <c r="A11" s="11"/>
      <c r="B11" s="3" t="s">
        <v>15</v>
      </c>
      <c r="C11" s="7"/>
      <c r="D11" s="3"/>
    </row>
    <row r="12" spans="1:4" x14ac:dyDescent="0.25">
      <c r="A12" s="11">
        <v>1</v>
      </c>
      <c r="B12" s="11" t="s">
        <v>130</v>
      </c>
      <c r="C12" s="11">
        <v>348.5</v>
      </c>
      <c r="D12" s="3">
        <f>C12+D10</f>
        <v>3608.5</v>
      </c>
    </row>
    <row r="13" spans="1:4" x14ac:dyDescent="0.25">
      <c r="A13" s="11"/>
      <c r="B13" s="11"/>
      <c r="C13" s="11"/>
      <c r="D13" s="3"/>
    </row>
    <row r="14" spans="1:4" x14ac:dyDescent="0.25">
      <c r="A14" s="11"/>
      <c r="B14" s="3"/>
      <c r="C14" s="3"/>
      <c r="D14" s="3"/>
    </row>
    <row r="15" spans="1:4" x14ac:dyDescent="0.25">
      <c r="A15" s="11"/>
      <c r="B15" s="3"/>
      <c r="C15" s="11"/>
      <c r="D15" s="3"/>
    </row>
    <row r="16" spans="1:4" x14ac:dyDescent="0.25">
      <c r="A16" s="11"/>
      <c r="B16" s="11"/>
      <c r="C16" s="3"/>
      <c r="D16" s="3"/>
    </row>
    <row r="17" spans="1:4" x14ac:dyDescent="0.25">
      <c r="A17" s="11"/>
      <c r="B17" s="3"/>
      <c r="C17" s="11"/>
      <c r="D17" s="3"/>
    </row>
    <row r="18" spans="1:4" x14ac:dyDescent="0.25">
      <c r="A18" s="11"/>
      <c r="B18" s="11"/>
      <c r="C18" s="11"/>
      <c r="D18" s="3"/>
    </row>
    <row r="19" spans="1:4" x14ac:dyDescent="0.25">
      <c r="A19" s="11"/>
      <c r="B19" s="11"/>
      <c r="C19" s="11"/>
      <c r="D19" s="3"/>
    </row>
    <row r="20" spans="1:4" x14ac:dyDescent="0.25">
      <c r="A20" s="11"/>
      <c r="B20" s="3"/>
      <c r="C20" s="3"/>
      <c r="D20" s="3"/>
    </row>
    <row r="21" spans="1:4" x14ac:dyDescent="0.25">
      <c r="A21" s="11"/>
      <c r="B21" s="3"/>
      <c r="C21" s="11"/>
      <c r="D21" s="3"/>
    </row>
    <row r="22" spans="1:4" x14ac:dyDescent="0.25">
      <c r="A22" s="11"/>
      <c r="B22" s="11"/>
      <c r="C22" s="11"/>
      <c r="D22" s="3"/>
    </row>
    <row r="23" spans="1:4" x14ac:dyDescent="0.25">
      <c r="A23" s="11"/>
      <c r="B23" s="11"/>
      <c r="C23" s="11"/>
      <c r="D23" s="3"/>
    </row>
    <row r="24" spans="1:4" x14ac:dyDescent="0.25">
      <c r="A24" s="11"/>
      <c r="B24" s="3"/>
      <c r="C24" s="3"/>
      <c r="D24" s="3"/>
    </row>
    <row r="25" spans="1:4" x14ac:dyDescent="0.25">
      <c r="A25" s="11"/>
      <c r="B25" s="3"/>
      <c r="C25" s="11"/>
      <c r="D25" s="3"/>
    </row>
    <row r="26" spans="1:4" x14ac:dyDescent="0.25">
      <c r="A26" s="11"/>
      <c r="B26" s="11"/>
      <c r="C26" s="3"/>
      <c r="D26" s="3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1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3"/>
      <c r="C35" s="12"/>
      <c r="D35" s="12"/>
    </row>
    <row r="36" spans="1:4" x14ac:dyDescent="0.25">
      <c r="A36" s="13"/>
      <c r="B36" s="3"/>
      <c r="C36" s="13"/>
      <c r="D36" s="12"/>
    </row>
    <row r="37" spans="1:4" x14ac:dyDescent="0.25">
      <c r="A37" s="13"/>
      <c r="B37" s="11"/>
      <c r="C37" s="13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3"/>
      <c r="C39" s="12"/>
      <c r="D39" s="12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3"/>
      <c r="D51" s="13"/>
    </row>
    <row r="52" spans="1:4" x14ac:dyDescent="0.25">
      <c r="A52" s="13"/>
      <c r="B52" s="11"/>
      <c r="C52" s="13"/>
      <c r="D52" s="13"/>
    </row>
    <row r="53" spans="1:4" x14ac:dyDescent="0.25">
      <c r="A53" s="13"/>
      <c r="B53" s="3"/>
      <c r="C53" s="12"/>
      <c r="D53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tabSelected="1" workbookViewId="0">
      <selection activeCell="D23" sqref="D23"/>
    </sheetView>
  </sheetViews>
  <sheetFormatPr defaultRowHeight="15" x14ac:dyDescent="0.25"/>
  <cols>
    <col min="1" max="1" width="4" customWidth="1"/>
    <col min="2" max="2" width="50" customWidth="1"/>
    <col min="4" max="4" width="13.140625" customWidth="1"/>
  </cols>
  <sheetData>
    <row r="1" spans="1:8" ht="15.95" customHeight="1" x14ac:dyDescent="0.35">
      <c r="A1" s="1"/>
      <c r="B1" s="68" t="s">
        <v>53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69" t="s">
        <v>39</v>
      </c>
      <c r="C2" s="69"/>
      <c r="D2" s="69"/>
      <c r="E2" s="1"/>
      <c r="F2" s="1"/>
      <c r="G2" s="1"/>
      <c r="H2" s="1"/>
    </row>
    <row r="3" spans="1:8" ht="17.25" customHeight="1" x14ac:dyDescent="0.25">
      <c r="A3" s="1"/>
      <c r="B3" s="68" t="s">
        <v>35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48"/>
      <c r="F4" s="1"/>
      <c r="G4" s="1"/>
      <c r="H4" s="1"/>
    </row>
    <row r="5" spans="1:8" x14ac:dyDescent="0.25">
      <c r="A5" s="9"/>
      <c r="B5" s="3" t="s">
        <v>5</v>
      </c>
      <c r="C5" s="47"/>
      <c r="D5" s="47"/>
      <c r="E5" s="48"/>
      <c r="F5" s="1"/>
      <c r="G5" s="1"/>
      <c r="H5" s="1"/>
    </row>
    <row r="6" spans="1:8" x14ac:dyDescent="0.25">
      <c r="A6" s="11">
        <v>1</v>
      </c>
      <c r="B6" s="11" t="s">
        <v>66</v>
      </c>
      <c r="C6" s="11">
        <v>14229.2</v>
      </c>
      <c r="D6" s="3"/>
      <c r="E6" s="49"/>
    </row>
    <row r="7" spans="1:8" x14ac:dyDescent="0.25">
      <c r="A7" s="13">
        <v>2</v>
      </c>
      <c r="B7" s="61" t="s">
        <v>67</v>
      </c>
      <c r="C7" s="13">
        <v>3200</v>
      </c>
      <c r="D7" s="12"/>
      <c r="E7" s="49"/>
    </row>
    <row r="8" spans="1:8" x14ac:dyDescent="0.25">
      <c r="A8" s="13"/>
      <c r="B8" s="3" t="s">
        <v>60</v>
      </c>
      <c r="C8" s="12">
        <f>SUM(C6:C7)</f>
        <v>17429.2</v>
      </c>
      <c r="D8" s="12">
        <f>C8</f>
        <v>17429.2</v>
      </c>
      <c r="E8" s="49"/>
    </row>
    <row r="9" spans="1:8" x14ac:dyDescent="0.25">
      <c r="A9" s="13"/>
      <c r="B9" s="3" t="s">
        <v>3</v>
      </c>
      <c r="C9" s="12"/>
      <c r="D9" s="12"/>
      <c r="E9" s="49"/>
    </row>
    <row r="10" spans="1:8" x14ac:dyDescent="0.25">
      <c r="A10" s="13">
        <v>1</v>
      </c>
      <c r="B10" s="11" t="s">
        <v>72</v>
      </c>
      <c r="C10" s="13">
        <v>63350</v>
      </c>
      <c r="D10" s="12"/>
      <c r="E10" s="49"/>
    </row>
    <row r="11" spans="1:8" x14ac:dyDescent="0.25">
      <c r="A11" s="13">
        <v>2</v>
      </c>
      <c r="B11" s="11" t="s">
        <v>74</v>
      </c>
      <c r="C11" s="13">
        <v>20090</v>
      </c>
      <c r="D11" s="12"/>
      <c r="E11" s="49"/>
    </row>
    <row r="12" spans="1:8" x14ac:dyDescent="0.25">
      <c r="A12" s="13"/>
      <c r="B12" s="62" t="s">
        <v>69</v>
      </c>
      <c r="C12" s="21">
        <f>SUM(C10:C11)</f>
        <v>83440</v>
      </c>
      <c r="D12" s="21">
        <f>C12+D8</f>
        <v>100869.2</v>
      </c>
      <c r="E12" s="49"/>
    </row>
    <row r="13" spans="1:8" x14ac:dyDescent="0.25">
      <c r="A13" s="13"/>
      <c r="B13" s="3" t="s">
        <v>8</v>
      </c>
      <c r="C13" s="3"/>
      <c r="D13" s="12"/>
    </row>
    <row r="14" spans="1:8" x14ac:dyDescent="0.25">
      <c r="A14" s="13">
        <v>1</v>
      </c>
      <c r="B14" s="13" t="s">
        <v>85</v>
      </c>
      <c r="C14" s="13">
        <v>886.4</v>
      </c>
      <c r="D14" s="12">
        <f>C14+D12</f>
        <v>101755.59999999999</v>
      </c>
    </row>
    <row r="15" spans="1:8" x14ac:dyDescent="0.25">
      <c r="A15" s="13"/>
      <c r="B15" s="63" t="s">
        <v>12</v>
      </c>
      <c r="C15" s="13"/>
      <c r="D15" s="12"/>
    </row>
    <row r="16" spans="1:8" x14ac:dyDescent="0.25">
      <c r="A16" s="13">
        <v>1</v>
      </c>
      <c r="B16" s="11" t="s">
        <v>109</v>
      </c>
      <c r="C16" s="13">
        <v>56000</v>
      </c>
      <c r="D16" s="12">
        <f>C16+D14</f>
        <v>157755.59999999998</v>
      </c>
    </row>
    <row r="17" spans="1:4" x14ac:dyDescent="0.25">
      <c r="A17" s="13"/>
      <c r="B17" s="12" t="s">
        <v>13</v>
      </c>
      <c r="C17" s="12"/>
      <c r="D17" s="12"/>
    </row>
    <row r="18" spans="1:4" ht="30" x14ac:dyDescent="0.25">
      <c r="A18" s="13">
        <v>1</v>
      </c>
      <c r="B18" s="11" t="s">
        <v>119</v>
      </c>
      <c r="C18" s="12">
        <v>10500</v>
      </c>
      <c r="D18" s="12">
        <f>C18+D16</f>
        <v>168255.59999999998</v>
      </c>
    </row>
    <row r="19" spans="1:4" x14ac:dyDescent="0.25">
      <c r="A19" s="59"/>
      <c r="B19" s="64" t="s">
        <v>14</v>
      </c>
      <c r="C19" s="58"/>
      <c r="D19" s="12"/>
    </row>
    <row r="20" spans="1:4" ht="30" x14ac:dyDescent="0.25">
      <c r="A20" s="65">
        <v>1</v>
      </c>
      <c r="B20" s="66" t="s">
        <v>128</v>
      </c>
      <c r="C20" s="67">
        <v>8000</v>
      </c>
      <c r="D20" s="57">
        <f>C20+D18</f>
        <v>176255.59999999998</v>
      </c>
    </row>
    <row r="21" spans="1:4" x14ac:dyDescent="0.25">
      <c r="A21" s="13"/>
      <c r="B21" s="12" t="s">
        <v>15</v>
      </c>
      <c r="C21" s="12"/>
      <c r="D21" s="12"/>
    </row>
    <row r="22" spans="1:4" x14ac:dyDescent="0.25">
      <c r="A22" s="13">
        <v>1</v>
      </c>
      <c r="B22" s="13" t="s">
        <v>131</v>
      </c>
      <c r="C22" s="13">
        <v>16020</v>
      </c>
      <c r="D22" s="12">
        <f>C22+D20</f>
        <v>192275.59999999998</v>
      </c>
    </row>
    <row r="23" spans="1:4" x14ac:dyDescent="0.25">
      <c r="A23" s="13"/>
      <c r="B23" s="11"/>
      <c r="C23" s="13"/>
      <c r="D23" s="12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3"/>
      <c r="C25" s="13"/>
      <c r="D25" s="13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2"/>
      <c r="C27" s="13"/>
      <c r="D27" s="13"/>
    </row>
    <row r="28" spans="1:4" x14ac:dyDescent="0.25">
      <c r="A28" s="13"/>
      <c r="B28" s="60"/>
      <c r="C28" s="12"/>
      <c r="D28" s="12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2"/>
      <c r="C30" s="12"/>
      <c r="D30" s="13"/>
    </row>
    <row r="31" spans="1:4" x14ac:dyDescent="0.25">
      <c r="A31" s="13"/>
      <c r="B31" s="12"/>
      <c r="C31" s="13"/>
      <c r="D31" s="13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2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12"/>
      <c r="C36" s="12"/>
      <c r="D36" s="12"/>
    </row>
    <row r="37" spans="1:4" x14ac:dyDescent="0.25">
      <c r="A37" s="13"/>
      <c r="B37" s="13"/>
      <c r="C37" s="13"/>
      <c r="D37" s="13"/>
    </row>
    <row r="38" spans="1:4" x14ac:dyDescent="0.25">
      <c r="A38" s="13"/>
      <c r="B38" s="12"/>
      <c r="C38" s="12"/>
      <c r="D38" s="12"/>
    </row>
    <row r="39" spans="1:4" x14ac:dyDescent="0.25">
      <c r="A39" s="13"/>
      <c r="B39" s="12"/>
      <c r="C39" s="13"/>
      <c r="D39" s="13"/>
    </row>
    <row r="40" spans="1:4" x14ac:dyDescent="0.25">
      <c r="A40" s="13"/>
      <c r="B40" s="13"/>
      <c r="C40" s="13"/>
      <c r="D40" s="13"/>
    </row>
    <row r="41" spans="1:4" x14ac:dyDescent="0.25">
      <c r="A41" s="13"/>
      <c r="B41" s="12"/>
      <c r="C41" s="12"/>
      <c r="D4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8" t="s">
        <v>53</v>
      </c>
      <c r="C1" s="68"/>
      <c r="D1" s="68"/>
    </row>
    <row r="2" spans="1:4" ht="15.75" x14ac:dyDescent="0.25">
      <c r="A2" s="1"/>
      <c r="B2" s="69" t="s">
        <v>39</v>
      </c>
      <c r="C2" s="69"/>
      <c r="D2" s="69"/>
    </row>
    <row r="3" spans="1:4" ht="15.75" x14ac:dyDescent="0.25">
      <c r="A3" s="1"/>
      <c r="B3" s="68" t="s">
        <v>37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12</v>
      </c>
      <c r="C5" s="9"/>
      <c r="D5" s="9"/>
    </row>
    <row r="6" spans="1:4" ht="30" x14ac:dyDescent="0.25">
      <c r="A6" s="11">
        <v>1</v>
      </c>
      <c r="B6" s="11" t="s">
        <v>107</v>
      </c>
      <c r="C6" s="11">
        <v>3647.2</v>
      </c>
      <c r="D6" s="3"/>
    </row>
    <row r="7" spans="1:4" x14ac:dyDescent="0.25">
      <c r="A7" s="9">
        <v>2</v>
      </c>
      <c r="B7" s="11" t="s">
        <v>108</v>
      </c>
      <c r="C7" s="35">
        <v>1800</v>
      </c>
      <c r="D7" s="9"/>
    </row>
    <row r="8" spans="1:4" x14ac:dyDescent="0.25">
      <c r="A8" s="9"/>
      <c r="B8" s="3" t="s">
        <v>104</v>
      </c>
      <c r="C8" s="19">
        <f>SUM(C6:C7)</f>
        <v>5447.2</v>
      </c>
      <c r="D8" s="3">
        <f>C8</f>
        <v>5447.2</v>
      </c>
    </row>
    <row r="9" spans="1:4" x14ac:dyDescent="0.25">
      <c r="A9" s="3"/>
      <c r="B9" s="3" t="s">
        <v>14</v>
      </c>
      <c r="C9" s="19"/>
      <c r="D9" s="3"/>
    </row>
    <row r="10" spans="1:4" ht="30" x14ac:dyDescent="0.25">
      <c r="A10" s="3">
        <v>1</v>
      </c>
      <c r="B10" s="11" t="s">
        <v>127</v>
      </c>
      <c r="C10" s="19">
        <v>7877.1</v>
      </c>
      <c r="D10" s="3">
        <f>C10+D8</f>
        <v>13324.3</v>
      </c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1"/>
  <sheetViews>
    <sheetView topLeftCell="A13" workbookViewId="0">
      <selection activeCell="D37" sqref="D3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8" t="s">
        <v>57</v>
      </c>
      <c r="C1" s="68"/>
      <c r="D1" s="68"/>
      <c r="E1" s="6"/>
      <c r="F1" s="6"/>
      <c r="G1" s="6"/>
      <c r="H1" s="6"/>
    </row>
    <row r="2" spans="1:8" ht="15.75" x14ac:dyDescent="0.25">
      <c r="A2" s="1"/>
      <c r="B2" s="69" t="s">
        <v>39</v>
      </c>
      <c r="C2" s="69"/>
      <c r="D2" s="69"/>
      <c r="E2" s="1"/>
      <c r="F2" s="1"/>
      <c r="G2" s="1"/>
      <c r="H2" s="1"/>
    </row>
    <row r="3" spans="1:8" ht="15.75" x14ac:dyDescent="0.25">
      <c r="A3" s="1"/>
      <c r="B3" s="68" t="s">
        <v>36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2</v>
      </c>
      <c r="C5" s="9"/>
      <c r="D5" s="7"/>
      <c r="E5" s="1"/>
      <c r="F5" s="1"/>
      <c r="G5" s="1"/>
      <c r="H5" s="1"/>
    </row>
    <row r="6" spans="1:8" s="1" customFormat="1" ht="15.75" x14ac:dyDescent="0.25">
      <c r="A6" s="11">
        <v>1</v>
      </c>
      <c r="B6" s="46" t="s">
        <v>58</v>
      </c>
      <c r="C6" s="11">
        <v>2410.5</v>
      </c>
      <c r="D6" s="3">
        <f>C6</f>
        <v>2410.5</v>
      </c>
    </row>
    <row r="7" spans="1:8" s="1" customFormat="1" ht="15.75" x14ac:dyDescent="0.25">
      <c r="A7" s="11"/>
      <c r="B7" s="38" t="s">
        <v>5</v>
      </c>
      <c r="C7" s="11"/>
      <c r="D7" s="41"/>
    </row>
    <row r="8" spans="1:8" x14ac:dyDescent="0.25">
      <c r="A8" s="13">
        <v>1</v>
      </c>
      <c r="B8" s="11" t="s">
        <v>63</v>
      </c>
      <c r="C8" s="13">
        <v>10943.51</v>
      </c>
      <c r="D8" s="42"/>
    </row>
    <row r="9" spans="1:8" x14ac:dyDescent="0.25">
      <c r="A9" s="13">
        <v>2</v>
      </c>
      <c r="B9" s="11" t="s">
        <v>64</v>
      </c>
      <c r="C9" s="13">
        <v>9265.82</v>
      </c>
      <c r="D9" s="42"/>
    </row>
    <row r="10" spans="1:8" s="5" customFormat="1" x14ac:dyDescent="0.25">
      <c r="A10" s="11">
        <v>3</v>
      </c>
      <c r="B10" s="11" t="s">
        <v>65</v>
      </c>
      <c r="C10" s="11">
        <v>4093.1</v>
      </c>
      <c r="D10" s="42"/>
    </row>
    <row r="11" spans="1:8" x14ac:dyDescent="0.25">
      <c r="A11" s="11"/>
      <c r="B11" s="3" t="s">
        <v>60</v>
      </c>
      <c r="C11" s="3">
        <f>SUM(C8:C10)</f>
        <v>24302.43</v>
      </c>
      <c r="D11" s="42">
        <f>C11+D6</f>
        <v>26712.93</v>
      </c>
    </row>
    <row r="12" spans="1:8" x14ac:dyDescent="0.25">
      <c r="A12" s="13"/>
      <c r="B12" s="3" t="s">
        <v>3</v>
      </c>
      <c r="C12" s="11"/>
      <c r="D12" s="42"/>
    </row>
    <row r="13" spans="1:8" x14ac:dyDescent="0.25">
      <c r="A13" s="13">
        <v>1</v>
      </c>
      <c r="B13" s="11" t="s">
        <v>70</v>
      </c>
      <c r="C13" s="11">
        <v>2747.3</v>
      </c>
      <c r="D13" s="12"/>
    </row>
    <row r="14" spans="1:8" x14ac:dyDescent="0.25">
      <c r="A14" s="13"/>
      <c r="B14" s="11" t="s">
        <v>71</v>
      </c>
      <c r="C14" s="13">
        <v>12403.6</v>
      </c>
      <c r="D14" s="42"/>
    </row>
    <row r="15" spans="1:8" x14ac:dyDescent="0.25">
      <c r="A15" s="13"/>
      <c r="B15" s="3" t="s">
        <v>69</v>
      </c>
      <c r="C15" s="12">
        <f>SUM(C13:C14)</f>
        <v>15150.900000000001</v>
      </c>
      <c r="D15" s="42">
        <f>C15+D11</f>
        <v>41863.83</v>
      </c>
    </row>
    <row r="16" spans="1:8" x14ac:dyDescent="0.25">
      <c r="A16" s="13"/>
      <c r="B16" s="3" t="s">
        <v>7</v>
      </c>
      <c r="C16" s="12"/>
      <c r="D16" s="42"/>
    </row>
    <row r="17" spans="1:4" ht="30" x14ac:dyDescent="0.25">
      <c r="A17" s="13">
        <v>1</v>
      </c>
      <c r="B17" s="11" t="s">
        <v>80</v>
      </c>
      <c r="C17" s="13">
        <v>3882.8</v>
      </c>
      <c r="D17" s="42">
        <f>C17+D15</f>
        <v>45746.630000000005</v>
      </c>
    </row>
    <row r="18" spans="1:4" x14ac:dyDescent="0.25">
      <c r="A18" s="13"/>
      <c r="B18" s="3" t="s">
        <v>8</v>
      </c>
      <c r="C18" s="12"/>
      <c r="D18" s="12"/>
    </row>
    <row r="19" spans="1:4" x14ac:dyDescent="0.25">
      <c r="A19" s="13">
        <v>1</v>
      </c>
      <c r="B19" s="11" t="s">
        <v>86</v>
      </c>
      <c r="C19" s="13">
        <v>12303.52</v>
      </c>
      <c r="D19" s="12"/>
    </row>
    <row r="20" spans="1:4" x14ac:dyDescent="0.25">
      <c r="A20" s="13">
        <v>2</v>
      </c>
      <c r="B20" s="11" t="s">
        <v>87</v>
      </c>
      <c r="C20" s="13">
        <v>1660</v>
      </c>
      <c r="D20" s="13"/>
    </row>
    <row r="21" spans="1:4" x14ac:dyDescent="0.25">
      <c r="A21" s="13"/>
      <c r="B21" s="3" t="s">
        <v>83</v>
      </c>
      <c r="C21" s="12">
        <f>SUM(C19:C20)</f>
        <v>13963.52</v>
      </c>
      <c r="D21" s="42">
        <f>C21+D17</f>
        <v>59710.150000000009</v>
      </c>
    </row>
    <row r="22" spans="1:4" x14ac:dyDescent="0.25">
      <c r="A22" s="13"/>
      <c r="B22" s="3" t="s">
        <v>9</v>
      </c>
      <c r="C22" s="12"/>
      <c r="D22" s="12"/>
    </row>
    <row r="23" spans="1:4" x14ac:dyDescent="0.25">
      <c r="A23" s="13">
        <v>1</v>
      </c>
      <c r="B23" s="11" t="s">
        <v>93</v>
      </c>
      <c r="C23" s="13">
        <v>5288.7</v>
      </c>
      <c r="D23" s="42">
        <f>C23+D21</f>
        <v>64998.850000000006</v>
      </c>
    </row>
    <row r="24" spans="1:4" x14ac:dyDescent="0.25">
      <c r="A24" s="13"/>
      <c r="B24" s="3" t="s">
        <v>11</v>
      </c>
      <c r="C24" s="13"/>
      <c r="D24" s="13"/>
    </row>
    <row r="25" spans="1:4" x14ac:dyDescent="0.25">
      <c r="A25" s="13">
        <v>1</v>
      </c>
      <c r="B25" s="11" t="s">
        <v>101</v>
      </c>
      <c r="C25" s="12">
        <v>11870.31</v>
      </c>
      <c r="D25" s="42">
        <f>C25+D23</f>
        <v>76869.16</v>
      </c>
    </row>
    <row r="26" spans="1:4" x14ac:dyDescent="0.25">
      <c r="A26" s="13"/>
      <c r="B26" s="3" t="s">
        <v>12</v>
      </c>
      <c r="C26" s="13"/>
      <c r="D26" s="13"/>
    </row>
    <row r="27" spans="1:4" ht="30" x14ac:dyDescent="0.25">
      <c r="A27" s="13">
        <v>1</v>
      </c>
      <c r="B27" s="11" t="s">
        <v>105</v>
      </c>
      <c r="C27" s="13">
        <v>1621.2</v>
      </c>
      <c r="D27" s="13"/>
    </row>
    <row r="28" spans="1:4" ht="30" x14ac:dyDescent="0.25">
      <c r="A28" s="13">
        <v>2</v>
      </c>
      <c r="B28" s="11" t="s">
        <v>106</v>
      </c>
      <c r="C28" s="13">
        <v>8126</v>
      </c>
      <c r="D28" s="12"/>
    </row>
    <row r="29" spans="1:4" x14ac:dyDescent="0.25">
      <c r="A29" s="13"/>
      <c r="B29" s="3" t="s">
        <v>104</v>
      </c>
      <c r="C29" s="12">
        <f>SUM(C27:C28)</f>
        <v>9747.2000000000007</v>
      </c>
      <c r="D29" s="42">
        <f>C29+D25</f>
        <v>86616.36</v>
      </c>
    </row>
    <row r="30" spans="1:4" x14ac:dyDescent="0.25">
      <c r="A30" s="13"/>
      <c r="B30" s="3" t="s">
        <v>13</v>
      </c>
      <c r="C30" s="13"/>
      <c r="D30" s="13"/>
    </row>
    <row r="31" spans="1:4" ht="30" x14ac:dyDescent="0.25">
      <c r="A31" s="13">
        <v>1</v>
      </c>
      <c r="B31" s="11" t="s">
        <v>117</v>
      </c>
      <c r="C31" s="13">
        <v>13162.44</v>
      </c>
      <c r="D31" s="13"/>
    </row>
    <row r="32" spans="1:4" x14ac:dyDescent="0.25">
      <c r="A32" s="13">
        <v>2</v>
      </c>
      <c r="B32" s="11" t="s">
        <v>118</v>
      </c>
      <c r="C32" s="13">
        <v>60764.54</v>
      </c>
      <c r="D32" s="13"/>
    </row>
    <row r="33" spans="1:4" x14ac:dyDescent="0.25">
      <c r="A33" s="13"/>
      <c r="B33" s="3" t="s">
        <v>112</v>
      </c>
      <c r="C33" s="12">
        <f>SUM(C31:C32)</f>
        <v>73926.98</v>
      </c>
      <c r="D33" s="42">
        <f>C33+D29</f>
        <v>160543.34</v>
      </c>
    </row>
    <row r="34" spans="1:4" x14ac:dyDescent="0.25">
      <c r="A34" s="13"/>
      <c r="B34" s="3" t="s">
        <v>14</v>
      </c>
      <c r="C34" s="13"/>
      <c r="D34" s="13"/>
    </row>
    <row r="35" spans="1:4" x14ac:dyDescent="0.25">
      <c r="A35" s="13">
        <v>1</v>
      </c>
      <c r="B35" s="11" t="s">
        <v>125</v>
      </c>
      <c r="C35" s="13">
        <v>1695.2</v>
      </c>
      <c r="D35" s="12"/>
    </row>
    <row r="36" spans="1:4" x14ac:dyDescent="0.25">
      <c r="A36" s="13">
        <v>2</v>
      </c>
      <c r="B36" s="11" t="s">
        <v>126</v>
      </c>
      <c r="C36" s="13">
        <v>7751.61</v>
      </c>
      <c r="D36" s="12"/>
    </row>
    <row r="37" spans="1:4" x14ac:dyDescent="0.25">
      <c r="A37" s="13"/>
      <c r="B37" s="3" t="s">
        <v>123</v>
      </c>
      <c r="C37" s="12">
        <f>SUM(C35:C36)</f>
        <v>9446.81</v>
      </c>
      <c r="D37" s="42">
        <f>C37+D33</f>
        <v>169990.15</v>
      </c>
    </row>
    <row r="38" spans="1:4" x14ac:dyDescent="0.25">
      <c r="A38" s="13"/>
      <c r="B38" s="11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3"/>
      <c r="C41" s="12"/>
      <c r="D4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5" zoomScaleNormal="65" zoomScaleSheetLayoutView="65" workbookViewId="0">
      <selection activeCell="M16" sqref="M16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2" width="16" customWidth="1"/>
    <col min="13" max="13" width="15.28515625" customWidth="1"/>
    <col min="14" max="14" width="19.28515625" customWidth="1"/>
  </cols>
  <sheetData>
    <row r="1" spans="1:14" ht="15.75" x14ac:dyDescent="0.25">
      <c r="A1" s="70" t="s">
        <v>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91026.31</v>
      </c>
      <c r="C4" s="24">
        <f t="shared" ref="C4:M4" si="0">C5+C6+C7</f>
        <v>78776.31</v>
      </c>
      <c r="D4" s="24">
        <f t="shared" si="0"/>
        <v>78776.31</v>
      </c>
      <c r="E4" s="24">
        <f t="shared" si="0"/>
        <v>78776.31</v>
      </c>
      <c r="F4" s="24">
        <f t="shared" si="0"/>
        <v>78776.31</v>
      </c>
      <c r="G4" s="24">
        <f t="shared" si="0"/>
        <v>78776.31</v>
      </c>
      <c r="H4" s="24">
        <f t="shared" si="0"/>
        <v>86640.14</v>
      </c>
      <c r="I4" s="24">
        <f t="shared" si="0"/>
        <v>86640.14</v>
      </c>
      <c r="J4" s="24">
        <f t="shared" si="0"/>
        <v>86640.14</v>
      </c>
      <c r="K4" s="24">
        <f t="shared" si="0"/>
        <v>86640.14</v>
      </c>
      <c r="L4" s="24">
        <f t="shared" si="0"/>
        <v>86640.14</v>
      </c>
      <c r="M4" s="24">
        <f t="shared" si="0"/>
        <v>102425.14</v>
      </c>
      <c r="N4" s="24">
        <f t="shared" ref="N4:N23" si="1">SUM(B4:M4)</f>
        <v>1020533.7000000001</v>
      </c>
    </row>
    <row r="5" spans="1:14" ht="39" customHeight="1" x14ac:dyDescent="0.35">
      <c r="A5" s="28" t="s">
        <v>17</v>
      </c>
      <c r="B5" s="25">
        <v>56219.519999999997</v>
      </c>
      <c r="C5" s="25">
        <v>56219.519999999997</v>
      </c>
      <c r="D5" s="25">
        <v>56219.519999999997</v>
      </c>
      <c r="E5" s="25">
        <v>56219.519999999997</v>
      </c>
      <c r="F5" s="25">
        <v>56219.519999999997</v>
      </c>
      <c r="G5" s="25">
        <v>56219.519999999997</v>
      </c>
      <c r="H5" s="25">
        <v>61875.96</v>
      </c>
      <c r="I5" s="25">
        <v>61875.96</v>
      </c>
      <c r="J5" s="25">
        <v>61875.96</v>
      </c>
      <c r="K5" s="25">
        <v>61875.96</v>
      </c>
      <c r="L5" s="25">
        <v>61875.96</v>
      </c>
      <c r="M5" s="25">
        <v>61875.96</v>
      </c>
      <c r="N5" s="25">
        <f t="shared" si="1"/>
        <v>708572.88</v>
      </c>
    </row>
    <row r="6" spans="1:14" ht="44.25" customHeight="1" x14ac:dyDescent="0.35">
      <c r="A6" s="28" t="s">
        <v>40</v>
      </c>
      <c r="B6" s="25">
        <v>22556.79</v>
      </c>
      <c r="C6" s="25">
        <v>22556.79</v>
      </c>
      <c r="D6" s="25">
        <v>22556.79</v>
      </c>
      <c r="E6" s="25">
        <v>22556.79</v>
      </c>
      <c r="F6" s="25">
        <v>22556.79</v>
      </c>
      <c r="G6" s="25">
        <v>22556.79</v>
      </c>
      <c r="H6" s="25">
        <v>24764.18</v>
      </c>
      <c r="I6" s="25">
        <v>24764.18</v>
      </c>
      <c r="J6" s="25">
        <v>24764.18</v>
      </c>
      <c r="K6" s="25">
        <v>24764.18</v>
      </c>
      <c r="L6" s="25">
        <v>24764.18</v>
      </c>
      <c r="M6" s="25">
        <v>24764.18</v>
      </c>
      <c r="N6" s="25">
        <f>SUM(B6:M6)</f>
        <v>283925.82</v>
      </c>
    </row>
    <row r="7" spans="1:14" ht="44.25" customHeight="1" x14ac:dyDescent="0.35">
      <c r="A7" s="28" t="s">
        <v>32</v>
      </c>
      <c r="B7" s="25">
        <v>12250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15785</v>
      </c>
      <c r="N7" s="25">
        <f>SUM(B7:M7)</f>
        <v>28035</v>
      </c>
    </row>
    <row r="8" spans="1:14" ht="36" customHeight="1" x14ac:dyDescent="0.35">
      <c r="A8" s="29" t="s">
        <v>18</v>
      </c>
      <c r="B8" s="24">
        <f>B9+B10+B11+B12+B13</f>
        <v>62102.649999999994</v>
      </c>
      <c r="C8" s="24">
        <f t="shared" ref="C8:M8" si="2">C9+C10+C11+C12+C13</f>
        <v>59415.56</v>
      </c>
      <c r="D8" s="24">
        <f t="shared" si="2"/>
        <v>53453.029999999992</v>
      </c>
      <c r="E8" s="24">
        <f t="shared" si="2"/>
        <v>64588.549999999996</v>
      </c>
      <c r="F8" s="24">
        <f t="shared" si="2"/>
        <v>56747.80999999999</v>
      </c>
      <c r="G8" s="24">
        <f t="shared" si="2"/>
        <v>50639.219999999994</v>
      </c>
      <c r="H8" s="24">
        <f t="shared" si="2"/>
        <v>53195.139999999992</v>
      </c>
      <c r="I8" s="24">
        <f t="shared" si="2"/>
        <v>56974.75</v>
      </c>
      <c r="J8" s="24">
        <f t="shared" si="2"/>
        <v>56657.049999999996</v>
      </c>
      <c r="K8" s="24">
        <f t="shared" si="2"/>
        <v>63485.56</v>
      </c>
      <c r="L8" s="24">
        <f t="shared" si="2"/>
        <v>67518.45</v>
      </c>
      <c r="M8" s="24">
        <f t="shared" si="2"/>
        <v>85692.15</v>
      </c>
      <c r="N8" s="24">
        <f t="shared" si="1"/>
        <v>730469.91999999993</v>
      </c>
    </row>
    <row r="9" spans="1:14" ht="40.5" customHeight="1" x14ac:dyDescent="0.35">
      <c r="A9" s="28" t="s">
        <v>19</v>
      </c>
      <c r="B9" s="25">
        <v>7321.32</v>
      </c>
      <c r="C9" s="25">
        <v>3991.95</v>
      </c>
      <c r="D9" s="25">
        <v>3047.02</v>
      </c>
      <c r="E9" s="25">
        <v>10821.82</v>
      </c>
      <c r="F9" s="25">
        <f>6304.9-1099.2</f>
        <v>5205.7</v>
      </c>
      <c r="G9" s="25">
        <v>2158.92</v>
      </c>
      <c r="H9" s="25">
        <v>2806.77</v>
      </c>
      <c r="I9" s="25">
        <v>3818.92</v>
      </c>
      <c r="J9" s="25">
        <v>6642.92</v>
      </c>
      <c r="K9" s="25">
        <v>4959.5200000000004</v>
      </c>
      <c r="L9" s="25">
        <v>11082.32</v>
      </c>
      <c r="M9" s="25">
        <v>2158.92</v>
      </c>
      <c r="N9" s="24">
        <f t="shared" si="1"/>
        <v>64016.1</v>
      </c>
    </row>
    <row r="10" spans="1:14" ht="45.75" customHeight="1" x14ac:dyDescent="0.35">
      <c r="A10" s="28" t="s">
        <v>20</v>
      </c>
      <c r="B10" s="26">
        <v>5640</v>
      </c>
      <c r="C10" s="25">
        <v>6830</v>
      </c>
      <c r="D10" s="25">
        <v>5280</v>
      </c>
      <c r="E10" s="25">
        <v>5280</v>
      </c>
      <c r="F10" s="25">
        <v>6606.1</v>
      </c>
      <c r="G10" s="25">
        <v>5280</v>
      </c>
      <c r="H10" s="25">
        <v>6058</v>
      </c>
      <c r="I10" s="25">
        <v>5280</v>
      </c>
      <c r="J10" s="25">
        <v>5280</v>
      </c>
      <c r="K10" s="25">
        <v>8839.9</v>
      </c>
      <c r="L10" s="25">
        <v>6940</v>
      </c>
      <c r="M10" s="25">
        <v>5280</v>
      </c>
      <c r="N10" s="37">
        <f t="shared" si="1"/>
        <v>72594</v>
      </c>
    </row>
    <row r="11" spans="1:14" ht="45.75" customHeight="1" x14ac:dyDescent="0.35">
      <c r="A11" s="36" t="s">
        <v>30</v>
      </c>
      <c r="B11" s="26">
        <v>844.6</v>
      </c>
      <c r="C11" s="25"/>
      <c r="D11" s="25"/>
      <c r="E11" s="25"/>
      <c r="F11" s="25"/>
      <c r="G11" s="25">
        <v>1245</v>
      </c>
      <c r="H11" s="25"/>
      <c r="I11" s="25">
        <v>1170.4000000000001</v>
      </c>
      <c r="J11" s="25"/>
      <c r="K11" s="25"/>
      <c r="L11" s="25"/>
      <c r="M11" s="25">
        <v>348.5</v>
      </c>
      <c r="N11" s="24">
        <f t="shared" si="1"/>
        <v>3608.5</v>
      </c>
    </row>
    <row r="12" spans="1:14" ht="45.75" customHeight="1" x14ac:dyDescent="0.35">
      <c r="A12" s="36" t="s">
        <v>38</v>
      </c>
      <c r="B12" s="26">
        <v>40767.769999999997</v>
      </c>
      <c r="C12" s="26">
        <v>40767.769999999997</v>
      </c>
      <c r="D12" s="25">
        <v>40767.769999999997</v>
      </c>
      <c r="E12" s="25">
        <v>40767.769999999997</v>
      </c>
      <c r="F12" s="25">
        <v>40767.769999999997</v>
      </c>
      <c r="G12" s="25">
        <v>40767.769999999997</v>
      </c>
      <c r="H12" s="25">
        <v>40767.769999999997</v>
      </c>
      <c r="I12" s="25">
        <v>40767.769999999997</v>
      </c>
      <c r="J12" s="25">
        <v>40767.769999999997</v>
      </c>
      <c r="K12" s="25">
        <v>40767.769999999997</v>
      </c>
      <c r="L12" s="25">
        <v>40767.769999999997</v>
      </c>
      <c r="M12" s="25">
        <v>76717.2</v>
      </c>
      <c r="N12" s="24">
        <f t="shared" si="1"/>
        <v>525162.67000000004</v>
      </c>
    </row>
    <row r="13" spans="1:14" ht="21.75" customHeight="1" x14ac:dyDescent="0.35">
      <c r="A13" s="28" t="s">
        <v>21</v>
      </c>
      <c r="B13" s="25">
        <v>7528.96</v>
      </c>
      <c r="C13" s="25">
        <v>7825.84</v>
      </c>
      <c r="D13" s="25">
        <v>4358.24</v>
      </c>
      <c r="E13" s="25">
        <v>7718.96</v>
      </c>
      <c r="F13" s="25">
        <v>4168.24</v>
      </c>
      <c r="G13" s="25">
        <v>1187.53</v>
      </c>
      <c r="H13" s="25">
        <v>3562.6</v>
      </c>
      <c r="I13" s="25">
        <v>5937.66</v>
      </c>
      <c r="J13" s="25">
        <v>3966.36</v>
      </c>
      <c r="K13" s="25">
        <v>8918.3700000000008</v>
      </c>
      <c r="L13" s="25">
        <v>8728.36</v>
      </c>
      <c r="M13" s="25">
        <v>1187.53</v>
      </c>
      <c r="N13" s="25">
        <f t="shared" si="1"/>
        <v>65088.65</v>
      </c>
    </row>
    <row r="14" spans="1:14" ht="23.25" customHeight="1" x14ac:dyDescent="0.35">
      <c r="A14" s="29" t="s">
        <v>22</v>
      </c>
      <c r="B14" s="24">
        <f>B15+B16+B17</f>
        <v>2410.5</v>
      </c>
      <c r="C14" s="24">
        <f t="shared" ref="C14:M14" si="3">C15+C16+C17</f>
        <v>41731.630000000005</v>
      </c>
      <c r="D14" s="24">
        <f t="shared" si="3"/>
        <v>98590.9</v>
      </c>
      <c r="E14" s="24">
        <f t="shared" si="3"/>
        <v>3882.8</v>
      </c>
      <c r="F14" s="24">
        <f t="shared" si="3"/>
        <v>14849.92</v>
      </c>
      <c r="G14" s="24">
        <f t="shared" si="3"/>
        <v>5288.7</v>
      </c>
      <c r="H14" s="24">
        <f t="shared" si="3"/>
        <v>0</v>
      </c>
      <c r="I14" s="24">
        <f t="shared" si="3"/>
        <v>11870.31</v>
      </c>
      <c r="J14" s="37">
        <f t="shared" si="3"/>
        <v>71194.399999999994</v>
      </c>
      <c r="K14" s="24">
        <f t="shared" si="3"/>
        <v>84426.98</v>
      </c>
      <c r="L14" s="24">
        <f t="shared" si="3"/>
        <v>25323.909999999996</v>
      </c>
      <c r="M14" s="24">
        <f t="shared" si="3"/>
        <v>16020</v>
      </c>
      <c r="N14" s="24">
        <f t="shared" si="1"/>
        <v>375590.05</v>
      </c>
    </row>
    <row r="15" spans="1:14" ht="42" customHeight="1" x14ac:dyDescent="0.35">
      <c r="A15" s="28" t="s">
        <v>23</v>
      </c>
      <c r="B15" s="25">
        <v>2410.5</v>
      </c>
      <c r="C15" s="25">
        <v>24302.43</v>
      </c>
      <c r="D15" s="25">
        <v>15150.9</v>
      </c>
      <c r="E15" s="25">
        <v>3882.8</v>
      </c>
      <c r="F15" s="25">
        <v>13963.52</v>
      </c>
      <c r="G15" s="25">
        <v>5288.7</v>
      </c>
      <c r="H15" s="25"/>
      <c r="I15" s="25">
        <v>11870.31</v>
      </c>
      <c r="J15" s="45">
        <v>9747.2000000000007</v>
      </c>
      <c r="K15" s="25">
        <v>73926.98</v>
      </c>
      <c r="L15" s="25">
        <v>9446.81</v>
      </c>
      <c r="M15" s="25"/>
      <c r="N15" s="25">
        <f t="shared" si="1"/>
        <v>169990.15</v>
      </c>
    </row>
    <row r="16" spans="1:14" ht="40.5" customHeight="1" x14ac:dyDescent="0.35">
      <c r="A16" s="28" t="s">
        <v>24</v>
      </c>
      <c r="B16" s="25"/>
      <c r="C16" s="25">
        <f>14229.2+3200</f>
        <v>17429.2</v>
      </c>
      <c r="D16" s="25">
        <f>63350+20090</f>
        <v>83440</v>
      </c>
      <c r="E16" s="25"/>
      <c r="F16" s="25">
        <v>886.4</v>
      </c>
      <c r="G16" s="25"/>
      <c r="H16" s="25"/>
      <c r="I16" s="25"/>
      <c r="J16" s="45">
        <v>56000</v>
      </c>
      <c r="K16" s="25">
        <v>10500</v>
      </c>
      <c r="L16" s="25">
        <v>8000</v>
      </c>
      <c r="M16" s="25">
        <f>16020</f>
        <v>16020</v>
      </c>
      <c r="N16" s="25">
        <f t="shared" si="1"/>
        <v>192275.59999999998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45">
        <v>5447.2</v>
      </c>
      <c r="K17" s="25"/>
      <c r="L17" s="25">
        <v>7877.1</v>
      </c>
      <c r="M17" s="25"/>
      <c r="N17" s="25">
        <f t="shared" si="1"/>
        <v>13324.3</v>
      </c>
    </row>
    <row r="18" spans="1:14" ht="40.5" customHeight="1" x14ac:dyDescent="0.35">
      <c r="A18" s="44" t="s">
        <v>41</v>
      </c>
      <c r="B18" s="25"/>
      <c r="C18" s="25"/>
      <c r="D18" s="25">
        <v>18900</v>
      </c>
      <c r="E18" s="25"/>
      <c r="F18" s="25">
        <v>7082.5</v>
      </c>
      <c r="G18" s="25">
        <v>12452.8</v>
      </c>
      <c r="H18" s="25"/>
      <c r="I18" s="25">
        <v>21213.3</v>
      </c>
      <c r="J18" s="45"/>
      <c r="K18" s="25"/>
      <c r="L18" s="25"/>
      <c r="M18" s="25"/>
      <c r="N18" s="25">
        <f t="shared" si="1"/>
        <v>59648.600000000006</v>
      </c>
    </row>
    <row r="19" spans="1:14" ht="40.5" customHeight="1" x14ac:dyDescent="0.35">
      <c r="A19" s="29" t="s">
        <v>42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37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45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47</v>
      </c>
      <c r="B23" s="24">
        <v>33800.69</v>
      </c>
      <c r="C23" s="24">
        <v>33800.69</v>
      </c>
      <c r="D23" s="24">
        <v>33800.69</v>
      </c>
      <c r="E23" s="24">
        <v>33800.69</v>
      </c>
      <c r="F23" s="24">
        <v>33800.69</v>
      </c>
      <c r="G23" s="24">
        <v>33800.69</v>
      </c>
      <c r="H23" s="24">
        <v>37249.74</v>
      </c>
      <c r="I23" s="24">
        <v>37249.74</v>
      </c>
      <c r="J23" s="24">
        <v>37249.74</v>
      </c>
      <c r="K23" s="24">
        <v>37249.74</v>
      </c>
      <c r="L23" s="24">
        <v>37249.74</v>
      </c>
      <c r="M23" s="24">
        <v>37249.74</v>
      </c>
      <c r="N23" s="24">
        <f t="shared" si="1"/>
        <v>426302.57999999996</v>
      </c>
    </row>
    <row r="24" spans="1:14" ht="22.5" customHeight="1" x14ac:dyDescent="0.35">
      <c r="A24" s="29" t="s">
        <v>25</v>
      </c>
      <c r="B24" s="37">
        <f>B4+B8+B14+B23+B18+B19</f>
        <v>189340.15</v>
      </c>
      <c r="C24" s="37">
        <f t="shared" ref="C24:N24" si="6">C4+C8+C14+C23+C18+C19</f>
        <v>213724.19</v>
      </c>
      <c r="D24" s="37">
        <f t="shared" si="6"/>
        <v>283520.93</v>
      </c>
      <c r="E24" s="37">
        <f t="shared" si="6"/>
        <v>181048.34999999998</v>
      </c>
      <c r="F24" s="37">
        <f t="shared" si="6"/>
        <v>191257.23</v>
      </c>
      <c r="G24" s="37">
        <f t="shared" si="6"/>
        <v>180957.72</v>
      </c>
      <c r="H24" s="37">
        <f>H4+H8+H14+H23+H18+H19</f>
        <v>177085.02</v>
      </c>
      <c r="I24" s="37">
        <f t="shared" si="6"/>
        <v>213948.24</v>
      </c>
      <c r="J24" s="37">
        <f t="shared" si="6"/>
        <v>251741.33</v>
      </c>
      <c r="K24" s="37">
        <f t="shared" si="6"/>
        <v>271802.42</v>
      </c>
      <c r="L24" s="37">
        <f t="shared" si="6"/>
        <v>216732.24</v>
      </c>
      <c r="M24" s="37">
        <f t="shared" si="6"/>
        <v>241387.02999999997</v>
      </c>
      <c r="N24" s="37">
        <f t="shared" si="6"/>
        <v>2612544.85</v>
      </c>
    </row>
    <row r="25" spans="1:14" ht="15.75" x14ac:dyDescent="0.25">
      <c r="A25" s="71" t="s">
        <v>49</v>
      </c>
      <c r="B25" s="71"/>
      <c r="C25" s="71"/>
      <c r="D25" s="30"/>
      <c r="E25" s="30"/>
      <c r="F25" s="30"/>
      <c r="G25" s="40"/>
      <c r="H25" s="30"/>
      <c r="I25" s="30"/>
      <c r="J25" s="30"/>
      <c r="K25" s="30"/>
      <c r="L25" s="72" t="s">
        <v>29</v>
      </c>
      <c r="M25" s="72"/>
      <c r="N25" s="72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1" t="s">
        <v>27</v>
      </c>
      <c r="B27" s="71"/>
      <c r="C27" s="71"/>
      <c r="D27" s="30"/>
      <c r="E27" s="30"/>
      <c r="F27" s="30"/>
      <c r="G27" s="30"/>
      <c r="H27" s="30"/>
      <c r="I27" s="30"/>
      <c r="J27" s="30"/>
      <c r="K27" s="30"/>
      <c r="L27" s="72" t="s">
        <v>33</v>
      </c>
      <c r="M27" s="72"/>
      <c r="N27" s="7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workbookViewId="0">
      <selection activeCell="D17" sqref="D17"/>
    </sheetView>
  </sheetViews>
  <sheetFormatPr defaultRowHeight="15" x14ac:dyDescent="0.25"/>
  <cols>
    <col min="1" max="1" width="5.28515625" customWidth="1"/>
    <col min="2" max="2" width="55.85546875" customWidth="1"/>
    <col min="3" max="3" width="10.85546875" customWidth="1"/>
    <col min="4" max="4" width="11.28515625" customWidth="1"/>
  </cols>
  <sheetData>
    <row r="1" spans="1:4" ht="15.75" x14ac:dyDescent="0.25">
      <c r="A1" s="1"/>
      <c r="B1" s="68" t="s">
        <v>57</v>
      </c>
      <c r="C1" s="68"/>
      <c r="D1" s="68"/>
    </row>
    <row r="2" spans="1:4" ht="15.75" x14ac:dyDescent="0.25">
      <c r="A2" s="1"/>
      <c r="B2" s="69" t="s">
        <v>39</v>
      </c>
      <c r="C2" s="69"/>
      <c r="D2" s="69"/>
    </row>
    <row r="3" spans="1:4" ht="15.75" x14ac:dyDescent="0.25">
      <c r="A3" s="1"/>
      <c r="B3" s="68"/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8" t="s">
        <v>3</v>
      </c>
      <c r="C5" s="9"/>
      <c r="D5" s="7"/>
    </row>
    <row r="6" spans="1:4" x14ac:dyDescent="0.25">
      <c r="A6" s="11">
        <v>1</v>
      </c>
      <c r="B6" s="11" t="s">
        <v>73</v>
      </c>
      <c r="C6" s="11">
        <v>18900</v>
      </c>
      <c r="D6" s="3">
        <f>C6</f>
        <v>18900</v>
      </c>
    </row>
    <row r="7" spans="1:4" x14ac:dyDescent="0.25">
      <c r="A7" s="11"/>
      <c r="B7" s="3" t="s">
        <v>8</v>
      </c>
      <c r="C7" s="11"/>
      <c r="D7" s="50"/>
    </row>
    <row r="8" spans="1:4" x14ac:dyDescent="0.25">
      <c r="A8" s="13">
        <v>1</v>
      </c>
      <c r="B8" s="11" t="s">
        <v>88</v>
      </c>
      <c r="C8" s="12">
        <v>5316.4</v>
      </c>
      <c r="D8" s="42"/>
    </row>
    <row r="9" spans="1:4" x14ac:dyDescent="0.25">
      <c r="A9" s="13">
        <v>2</v>
      </c>
      <c r="B9" s="11" t="s">
        <v>89</v>
      </c>
      <c r="C9" s="13">
        <v>1766.1</v>
      </c>
      <c r="D9" s="42"/>
    </row>
    <row r="10" spans="1:4" x14ac:dyDescent="0.25">
      <c r="A10" s="13"/>
      <c r="B10" s="3" t="s">
        <v>83</v>
      </c>
      <c r="C10" s="12">
        <f>SUM(C8:C9)</f>
        <v>7082.5</v>
      </c>
      <c r="D10" s="42">
        <f>C10+D6</f>
        <v>25982.5</v>
      </c>
    </row>
    <row r="11" spans="1:4" x14ac:dyDescent="0.25">
      <c r="A11" s="13"/>
      <c r="B11" s="3" t="s">
        <v>9</v>
      </c>
      <c r="C11" s="13"/>
      <c r="D11" s="42"/>
    </row>
    <row r="12" spans="1:4" x14ac:dyDescent="0.25">
      <c r="A12" s="13">
        <v>1</v>
      </c>
      <c r="B12" s="11" t="s">
        <v>92</v>
      </c>
      <c r="C12" s="13">
        <f>8000+4452.8</f>
        <v>12452.8</v>
      </c>
      <c r="D12" s="42">
        <f>C12+D10</f>
        <v>38435.300000000003</v>
      </c>
    </row>
    <row r="13" spans="1:4" x14ac:dyDescent="0.25">
      <c r="A13" s="13"/>
      <c r="B13" s="3" t="s">
        <v>11</v>
      </c>
      <c r="C13" s="13"/>
      <c r="D13" s="42"/>
    </row>
    <row r="14" spans="1:4" x14ac:dyDescent="0.25">
      <c r="A14" s="13">
        <v>1</v>
      </c>
      <c r="B14" s="11" t="s">
        <v>92</v>
      </c>
      <c r="C14" s="13">
        <v>12441.3</v>
      </c>
      <c r="D14" s="42"/>
    </row>
    <row r="15" spans="1:4" x14ac:dyDescent="0.25">
      <c r="A15" s="13">
        <v>2</v>
      </c>
      <c r="B15" s="11" t="s">
        <v>100</v>
      </c>
      <c r="C15" s="13">
        <v>8772</v>
      </c>
      <c r="D15" s="42"/>
    </row>
    <row r="16" spans="1:4" x14ac:dyDescent="0.25">
      <c r="A16" s="13"/>
      <c r="B16" s="3" t="s">
        <v>98</v>
      </c>
      <c r="C16" s="12">
        <f>SUM(C14:C15)</f>
        <v>21213.3</v>
      </c>
      <c r="D16" s="42">
        <f>C16+D12</f>
        <v>59648.600000000006</v>
      </c>
    </row>
    <row r="17" spans="1:4" x14ac:dyDescent="0.25">
      <c r="A17" s="13"/>
      <c r="B17" s="11"/>
      <c r="C17" s="13"/>
      <c r="D17" s="13"/>
    </row>
    <row r="18" spans="1:4" x14ac:dyDescent="0.25">
      <c r="A18" s="13"/>
      <c r="B18" s="11"/>
      <c r="C18" s="13"/>
      <c r="D18" s="42"/>
    </row>
    <row r="19" spans="1:4" x14ac:dyDescent="0.25">
      <c r="A19" s="13"/>
      <c r="B19" s="3"/>
      <c r="C19" s="12"/>
      <c r="D19" s="42"/>
    </row>
    <row r="20" spans="1:4" x14ac:dyDescent="0.25">
      <c r="A20" s="13"/>
      <c r="B20" s="11"/>
      <c r="C20" s="12"/>
      <c r="D20" s="42"/>
    </row>
    <row r="21" spans="1:4" x14ac:dyDescent="0.25">
      <c r="A21" s="13"/>
      <c r="B21" s="3"/>
      <c r="C21" s="13"/>
      <c r="D21" s="13"/>
    </row>
    <row r="22" spans="1:4" x14ac:dyDescent="0.25">
      <c r="A22" s="13"/>
      <c r="B22" s="11"/>
      <c r="C22" s="12"/>
      <c r="D22" s="12"/>
    </row>
    <row r="23" spans="1:4" x14ac:dyDescent="0.25">
      <c r="A23" s="13"/>
      <c r="B23" s="3"/>
      <c r="C23" s="12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2016-01-25T07:20:53Z</cp:lastPrinted>
  <dcterms:created xsi:type="dcterms:W3CDTF">2011-07-25T05:21:17Z</dcterms:created>
  <dcterms:modified xsi:type="dcterms:W3CDTF">2026-01-21T09:15:09Z</dcterms:modified>
</cp:coreProperties>
</file>