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ГОРОД\Сосновая\"/>
    </mc:Choice>
  </mc:AlternateContent>
  <xr:revisionPtr revIDLastSave="0" documentId="13_ncr:1_{A8BF9EE0-CF11-4734-BD41-C8EC90E59A5E}" xr6:coauthVersionLast="47" xr6:coauthVersionMax="47" xr10:uidLastSave="{00000000-0000-0000-0000-000000000000}"/>
  <bookViews>
    <workbookView xWindow="-120" yWindow="-120" windowWidth="29040" windowHeight="15840" tabRatio="745" activeTab="1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2" l="1"/>
  <c r="D61" i="1"/>
  <c r="C61" i="1"/>
  <c r="D10" i="7"/>
  <c r="D35" i="2"/>
  <c r="C56" i="1"/>
  <c r="D56" i="1" s="1"/>
  <c r="D12" i="3"/>
  <c r="D8" i="7"/>
  <c r="D33" i="2"/>
  <c r="C33" i="2"/>
  <c r="D52" i="1"/>
  <c r="C52" i="1"/>
  <c r="D26" i="2"/>
  <c r="C26" i="2"/>
  <c r="D48" i="1"/>
  <c r="C48" i="1"/>
  <c r="D10" i="3"/>
  <c r="H16" i="5"/>
  <c r="D15" i="4"/>
  <c r="D14" i="9"/>
  <c r="D22" i="2"/>
  <c r="D43" i="1"/>
  <c r="C43" i="1"/>
  <c r="D12" i="9"/>
  <c r="C12" i="9"/>
  <c r="D10" i="9"/>
  <c r="D8" i="9"/>
  <c r="C8" i="9"/>
  <c r="G24" i="5"/>
  <c r="F24" i="5"/>
  <c r="E24" i="5"/>
  <c r="D24" i="5"/>
  <c r="C24" i="5"/>
  <c r="B24" i="5"/>
  <c r="N23" i="5"/>
  <c r="N22" i="5"/>
  <c r="N21" i="5"/>
  <c r="N20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16" i="5"/>
  <c r="N15" i="5"/>
  <c r="M14" i="5"/>
  <c r="L14" i="5"/>
  <c r="K14" i="5"/>
  <c r="J14" i="5"/>
  <c r="I14" i="5"/>
  <c r="H14" i="5"/>
  <c r="H24" i="5" s="1"/>
  <c r="G14" i="5"/>
  <c r="F14" i="5"/>
  <c r="E14" i="5"/>
  <c r="D14" i="5"/>
  <c r="C14" i="5"/>
  <c r="B14" i="5"/>
  <c r="N13" i="5"/>
  <c r="N12" i="5"/>
  <c r="N11" i="5"/>
  <c r="N10" i="5"/>
  <c r="N9" i="5"/>
  <c r="M8" i="5"/>
  <c r="L8" i="5"/>
  <c r="K8" i="5"/>
  <c r="J8" i="5"/>
  <c r="I8" i="5"/>
  <c r="H8" i="5"/>
  <c r="G8" i="5"/>
  <c r="F8" i="5"/>
  <c r="E8" i="5"/>
  <c r="D8" i="5"/>
  <c r="C8" i="5"/>
  <c r="B8" i="5"/>
  <c r="N7" i="5"/>
  <c r="N6" i="5"/>
  <c r="N5" i="5"/>
  <c r="M4" i="5"/>
  <c r="L4" i="5"/>
  <c r="K4" i="5"/>
  <c r="J4" i="5"/>
  <c r="I4" i="5"/>
  <c r="H4" i="5"/>
  <c r="G4" i="5"/>
  <c r="F4" i="5"/>
  <c r="E4" i="5"/>
  <c r="D4" i="5"/>
  <c r="C4" i="5"/>
  <c r="B4" i="5"/>
  <c r="D13" i="4"/>
  <c r="C13" i="4"/>
  <c r="D8" i="4"/>
  <c r="D6" i="4"/>
  <c r="D8" i="3"/>
  <c r="D6" i="3"/>
  <c r="D8" i="6"/>
  <c r="D6" i="6"/>
  <c r="D20" i="2"/>
  <c r="D18" i="2"/>
  <c r="D16" i="2"/>
  <c r="D14" i="2"/>
  <c r="D12" i="2"/>
  <c r="C12" i="2"/>
  <c r="D8" i="2"/>
  <c r="D6" i="2"/>
  <c r="D37" i="1"/>
  <c r="C37" i="1"/>
  <c r="D33" i="1"/>
  <c r="C33" i="1"/>
  <c r="D29" i="1"/>
  <c r="C29" i="1"/>
  <c r="D25" i="1"/>
  <c r="C25" i="1"/>
  <c r="D20" i="1"/>
  <c r="C20" i="1"/>
  <c r="D16" i="1"/>
  <c r="C16" i="1"/>
  <c r="D10" i="1"/>
  <c r="C10" i="1"/>
  <c r="M24" i="5" l="1"/>
  <c r="L24" i="5"/>
  <c r="K24" i="5"/>
  <c r="J24" i="5"/>
  <c r="N8" i="5"/>
  <c r="N4" i="5"/>
  <c r="N14" i="5"/>
  <c r="I24" i="5"/>
  <c r="N24" i="5" l="1"/>
</calcChain>
</file>

<file path=xl/sharedStrings.xml><?xml version="1.0" encoding="utf-8"?>
<sst xmlns="http://schemas.openxmlformats.org/spreadsheetml/2006/main" count="211" uniqueCount="102">
  <si>
    <t>Лицевой счёт  2025г</t>
  </si>
  <si>
    <t>Сосновая,15</t>
  </si>
  <si>
    <t xml:space="preserve">1.Техническое обслуживание инженерного оборудования </t>
  </si>
  <si>
    <t>Перечень работ</t>
  </si>
  <si>
    <t>Сумма</t>
  </si>
  <si>
    <t>С начала года</t>
  </si>
  <si>
    <t>Январь</t>
  </si>
  <si>
    <t>Техобслуживание и снятие показаний общедомового теплосчетчика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</si>
  <si>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</si>
  <si>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Устранение течи на стояке отопления квартира №97</t>
  </si>
  <si>
    <t>Прочистка фильтров ГВС ХВС отопления в подвале подъезд №1,2</t>
  </si>
  <si>
    <t>Итого за январь</t>
  </si>
  <si>
    <t>Февраль</t>
  </si>
  <si>
    <t>Аварийная утановка заглушки на стояк отопления квартира №115</t>
  </si>
  <si>
    <t>Установка заглушки на конвектор отопления квартира №77</t>
  </si>
  <si>
    <t>Итого за февраль</t>
  </si>
  <si>
    <t>Март</t>
  </si>
  <si>
    <t>Итого за март</t>
  </si>
  <si>
    <t>Апрель</t>
  </si>
  <si>
    <t>Промывка системы отопления и ГВС</t>
  </si>
  <si>
    <t>Итого за апрель</t>
  </si>
  <si>
    <t>Май</t>
  </si>
  <si>
    <t>Итого за май</t>
  </si>
  <si>
    <t>Июнь</t>
  </si>
  <si>
    <t>Итого за июнь</t>
  </si>
  <si>
    <t>Июль</t>
  </si>
  <si>
    <t>Итого за июль</t>
  </si>
  <si>
    <t xml:space="preserve">2.Техническое обслуживание конструктивных элементов </t>
  </si>
  <si>
    <t>Техническое обслуживание системы видеонаблюдения</t>
  </si>
  <si>
    <t>Очистка подъездных козырьков</t>
  </si>
  <si>
    <t>3.Техническое обслуживание электрооборудования</t>
  </si>
  <si>
    <t>Замена светильников в тамбуре подъезд №1</t>
  </si>
  <si>
    <t>Подтяжка контактов электроавтоматов в подвале на ХВС ГВС и отоплении</t>
  </si>
  <si>
    <t>4.Текущий ремонт конструктивных элементов</t>
  </si>
  <si>
    <t>Ремонт машинного отделения лифта подъезд №1,2</t>
  </si>
  <si>
    <t>Выполнение работ по утеплению фасада квартира №38( 3,3 кв.м)</t>
  </si>
  <si>
    <t>Лицевой счёт  2024г</t>
  </si>
  <si>
    <t>5.Текущий ремонт эл.оборудования</t>
  </si>
  <si>
    <t>Монтаж и установка светильников 9 этаж проход от решетки до машинного отделения</t>
  </si>
  <si>
    <t>Лицевой счёт 2025г</t>
  </si>
  <si>
    <t>6.Текущий ремонт инженерного оборудования</t>
  </si>
  <si>
    <t>Ремонт трубы отопления в теплоузле сварочные работы Подъезд №1</t>
  </si>
  <si>
    <t>Замена трубы на стояке отопления в подвале №1</t>
  </si>
  <si>
    <t>Чистка фильтров ГВС ХВС и отоплении в подвале</t>
  </si>
  <si>
    <t>Замена затворов на вводе ХВС</t>
  </si>
  <si>
    <t>Замена участка трубы на теплоузле в подвале</t>
  </si>
  <si>
    <t>Лицевой счет. Сводный расчет  2025г</t>
  </si>
  <si>
    <t>Август</t>
  </si>
  <si>
    <t>Сентябрь</t>
  </si>
  <si>
    <t>Октябрь</t>
  </si>
  <si>
    <t>Ноябрь</t>
  </si>
  <si>
    <t>Декабрь</t>
  </si>
  <si>
    <t>Итого</t>
  </si>
  <si>
    <r>
      <rPr>
        <sz val="16"/>
        <color theme="1"/>
        <rFont val="Calibri"/>
        <family val="2"/>
        <charset val="204"/>
        <scheme val="minor"/>
      </rP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</si>
  <si>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 xml:space="preserve">  - санитарная уборка лестничных клеток</t>
  </si>
  <si>
    <t>уборка придомовой территории</t>
  </si>
  <si>
    <t>очистка дорог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</si>
  <si>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</si>
  <si>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</si>
  <si>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</si>
  <si>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>-эл.оборудование</t>
  </si>
  <si>
    <t>-содержание лифтов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</si>
  <si>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</si>
  <si>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</si>
  <si>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</si>
  <si>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</si>
  <si>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-эл.оборудования</t>
  </si>
  <si>
    <t>4.Дополнительные работы</t>
  </si>
  <si>
    <t>5. ОДН:</t>
  </si>
  <si>
    <t>ХВС</t>
  </si>
  <si>
    <t>ГВС</t>
  </si>
  <si>
    <t>Эл.энергия</t>
  </si>
  <si>
    <t>7. Расходы по содержанию УК</t>
  </si>
  <si>
    <t>ВСЕГО</t>
  </si>
  <si>
    <t>Директор ООО УК "Крокус"</t>
  </si>
  <si>
    <t>Кудин Ю.С.</t>
  </si>
  <si>
    <t>Гл. бухгалтер</t>
  </si>
  <si>
    <t>Кузмичева Е.А.</t>
  </si>
  <si>
    <t>Дополнительные работы</t>
  </si>
  <si>
    <t>Изготоление досок для ремонгта скамеек</t>
  </si>
  <si>
    <t>Ремонт скамеек</t>
  </si>
  <si>
    <t>Покраска бордюр</t>
  </si>
  <si>
    <t>Скос травы на придомовой территории</t>
  </si>
  <si>
    <t>Устранение течи на стояке ХВс установка заглушек квартира №91 (аварийно)</t>
  </si>
  <si>
    <t>Плановый запуск ГВС, развоздушка</t>
  </si>
  <si>
    <t>Итого за август</t>
  </si>
  <si>
    <t>Замена крана и участка трубы на стояке ХВС в подвале подъезд №2</t>
  </si>
  <si>
    <t>Изготовление и установка стеклопакета подъезд №1</t>
  </si>
  <si>
    <t>Плановый запуск отопления, развоздушка</t>
  </si>
  <si>
    <t>Итого за сентябрь</t>
  </si>
  <si>
    <t>Замена замка на подвальную дверь. Подвал №1</t>
  </si>
  <si>
    <t>Итого за октябрь</t>
  </si>
  <si>
    <t>Утепление окон в подвале</t>
  </si>
  <si>
    <t>Установка табличек нумерация квартир</t>
  </si>
  <si>
    <t>Стоимость табличек</t>
  </si>
  <si>
    <t>Наклейки на подъездные двери</t>
  </si>
  <si>
    <t>Ремонт освещение подъезд №1,2</t>
  </si>
  <si>
    <t>Утепление фасада квартира №70</t>
  </si>
  <si>
    <t>Итого за ноябрь</t>
  </si>
  <si>
    <t>Демонтаж старых,монтаж новых светильников в подъезде</t>
  </si>
  <si>
    <t>Устранение течи на стояке отопления квартира №68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</si>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</sst>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0" fontId="0" fillId="0" borderId="1" xfId="0" applyBorder="1"/>
    <xf numFmtId="0" fontId="8" fillId="0" borderId="0" xfId="0" applyFont="1"/>
    <xf numFmtId="0" fontId="8" fillId="0" borderId="2" xfId="0" applyFont="1" applyBorder="1"/>
    <xf numFmtId="0" fontId="8" fillId="0" borderId="3" xfId="0" applyFont="1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7" xfId="0" applyFont="1" applyBorder="1"/>
    <xf numFmtId="2" fontId="8" fillId="0" borderId="1" xfId="0" applyNumberFormat="1" applyFont="1" applyBorder="1"/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9" fillId="2" borderId="1" xfId="0" applyFont="1" applyFill="1" applyBorder="1"/>
    <xf numFmtId="49" fontId="9" fillId="0" borderId="1" xfId="0" applyNumberFormat="1" applyFont="1" applyBorder="1" applyAlignment="1">
      <alignment wrapText="1"/>
    </xf>
    <xf numFmtId="49" fontId="10" fillId="0" borderId="1" xfId="0" applyNumberFormat="1" applyFont="1" applyBorder="1" applyAlignment="1">
      <alignment wrapText="1"/>
    </xf>
    <xf numFmtId="0" fontId="7" fillId="0" borderId="0" xfId="0" applyFont="1"/>
    <xf numFmtId="2" fontId="7" fillId="0" borderId="0" xfId="0" applyNumberFormat="1" applyFont="1"/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2" fontId="10" fillId="0" borderId="1" xfId="0" applyNumberFormat="1" applyFont="1" applyBorder="1"/>
    <xf numFmtId="2" fontId="9" fillId="0" borderId="1" xfId="0" applyNumberFormat="1" applyFont="1" applyBorder="1"/>
    <xf numFmtId="0" fontId="10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2" fontId="14" fillId="0" borderId="1" xfId="0" applyNumberFormat="1" applyFont="1" applyBorder="1" applyAlignment="1">
      <alignment wrapText="1"/>
    </xf>
    <xf numFmtId="0" fontId="14" fillId="0" borderId="1" xfId="0" applyFont="1" applyBorder="1"/>
    <xf numFmtId="2" fontId="15" fillId="0" borderId="1" xfId="0" applyNumberFormat="1" applyFont="1" applyBorder="1"/>
    <xf numFmtId="0" fontId="15" fillId="0" borderId="1" xfId="0" applyFont="1" applyBorder="1"/>
    <xf numFmtId="0" fontId="14" fillId="0" borderId="0" xfId="0" applyFont="1"/>
    <xf numFmtId="0" fontId="5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8" fillId="0" borderId="5" xfId="0" applyFont="1" applyBorder="1"/>
    <xf numFmtId="0" fontId="0" fillId="0" borderId="7" xfId="0" applyBorder="1"/>
    <xf numFmtId="0" fontId="0" fillId="0" borderId="1" xfId="0" applyBorder="1" applyAlignment="1">
      <alignment horizontal="right" wrapText="1"/>
    </xf>
    <xf numFmtId="2" fontId="0" fillId="0" borderId="2" xfId="0" applyNumberFormat="1" applyBorder="1" applyAlignment="1">
      <alignment wrapText="1"/>
    </xf>
    <xf numFmtId="0" fontId="0" fillId="0" borderId="1" xfId="0" applyBorder="1" applyAlignment="1">
      <alignment horizontal="right"/>
    </xf>
    <xf numFmtId="0" fontId="8" fillId="0" borderId="0" xfId="0" applyFont="1" applyAlignment="1">
      <alignment wrapText="1"/>
    </xf>
    <xf numFmtId="2" fontId="0" fillId="0" borderId="2" xfId="0" applyNumberFormat="1" applyBorder="1"/>
    <xf numFmtId="2" fontId="8" fillId="0" borderId="3" xfId="0" applyNumberFormat="1" applyFont="1" applyBorder="1"/>
    <xf numFmtId="0" fontId="0" fillId="0" borderId="4" xfId="0" applyBorder="1" applyAlignment="1">
      <alignment horizontal="right"/>
    </xf>
    <xf numFmtId="0" fontId="0" fillId="0" borderId="2" xfId="0" applyBorder="1" applyAlignment="1">
      <alignment wrapText="1"/>
    </xf>
    <xf numFmtId="0" fontId="8" fillId="0" borderId="5" xfId="0" applyFont="1" applyBorder="1" applyAlignment="1">
      <alignment wrapText="1"/>
    </xf>
    <xf numFmtId="0" fontId="3" fillId="0" borderId="1" xfId="0" applyFont="1" applyBorder="1"/>
    <xf numFmtId="0" fontId="16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"/>
  <sheetViews>
    <sheetView topLeftCell="A46" workbookViewId="0">
      <selection activeCell="D61" sqref="D61"/>
    </sheetView>
  </sheetViews>
  <sheetFormatPr defaultColWidth="9"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0" t="s">
        <v>0</v>
      </c>
      <c r="C1" s="70"/>
      <c r="D1" s="70"/>
      <c r="E1" s="40"/>
      <c r="F1" s="40"/>
      <c r="G1" s="40"/>
      <c r="H1" s="40"/>
    </row>
    <row r="2" spans="1:8" ht="15.95" customHeight="1" x14ac:dyDescent="0.25">
      <c r="A2" s="1"/>
      <c r="B2" s="24" t="s">
        <v>1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71" t="s">
        <v>2</v>
      </c>
      <c r="C3" s="71"/>
      <c r="D3" s="71"/>
      <c r="E3" s="1"/>
      <c r="F3" s="1"/>
      <c r="G3" s="1"/>
      <c r="H3" s="1"/>
    </row>
    <row r="4" spans="1:8" x14ac:dyDescent="0.25">
      <c r="A4" s="2"/>
      <c r="B4" s="3" t="s">
        <v>3</v>
      </c>
      <c r="C4" s="3" t="s">
        <v>4</v>
      </c>
      <c r="D4" s="3" t="s">
        <v>5</v>
      </c>
      <c r="E4" s="1"/>
      <c r="F4" s="1"/>
      <c r="G4" s="1"/>
      <c r="H4" s="1"/>
    </row>
    <row r="5" spans="1:8" x14ac:dyDescent="0.25">
      <c r="A5" s="41"/>
      <c r="B5" s="45" t="s">
        <v>6</v>
      </c>
      <c r="C5" s="41"/>
      <c r="D5" s="41"/>
      <c r="E5" s="1"/>
      <c r="F5" s="1"/>
      <c r="G5" s="1"/>
      <c r="H5" s="1"/>
    </row>
    <row r="6" spans="1:8" ht="30" x14ac:dyDescent="0.25">
      <c r="A6" s="44">
        <v>1</v>
      </c>
      <c r="B6" s="44" t="s">
        <v>7</v>
      </c>
      <c r="C6" s="44">
        <v>1223.92</v>
      </c>
      <c r="D6" s="45"/>
      <c r="E6" s="1"/>
      <c r="F6" s="1"/>
    </row>
    <row r="7" spans="1:8" ht="60" x14ac:dyDescent="0.25">
      <c r="A7" s="41">
        <v>2</v>
      </c>
      <c r="B7" s="44" t="s">
        <v>8</v>
      </c>
      <c r="C7" s="44">
        <v>935</v>
      </c>
      <c r="D7" s="41"/>
      <c r="E7" s="1"/>
      <c r="F7" s="1"/>
    </row>
    <row r="8" spans="1:8" ht="30" x14ac:dyDescent="0.25">
      <c r="A8" s="41">
        <v>3</v>
      </c>
      <c r="B8" s="44" t="s">
        <v>9</v>
      </c>
      <c r="C8" s="44">
        <v>2030.3</v>
      </c>
      <c r="D8" s="41"/>
      <c r="E8" s="1"/>
      <c r="F8" s="1"/>
    </row>
    <row r="9" spans="1:8" ht="30" x14ac:dyDescent="0.25">
      <c r="A9" s="41">
        <v>4</v>
      </c>
      <c r="B9" s="44" t="s">
        <v>10</v>
      </c>
      <c r="C9" s="44">
        <v>5162.3999999999996</v>
      </c>
      <c r="D9" s="41"/>
      <c r="E9" s="1"/>
      <c r="F9" s="1"/>
    </row>
    <row r="10" spans="1:8" x14ac:dyDescent="0.25">
      <c r="A10" s="44"/>
      <c r="B10" s="45" t="s">
        <v>11</v>
      </c>
      <c r="C10" s="45">
        <f>SUM(C6:C9)</f>
        <v>9351.6200000000008</v>
      </c>
      <c r="D10" s="45">
        <f>C10</f>
        <v>9351.6200000000008</v>
      </c>
      <c r="E10" s="1"/>
      <c r="F10" s="1"/>
    </row>
    <row r="11" spans="1:8" x14ac:dyDescent="0.25">
      <c r="A11" s="41"/>
      <c r="B11" s="45" t="s">
        <v>12</v>
      </c>
      <c r="C11" s="41"/>
      <c r="D11" s="41"/>
      <c r="E11" s="1"/>
      <c r="F11" s="1"/>
    </row>
    <row r="12" spans="1:8" ht="30" x14ac:dyDescent="0.25">
      <c r="A12" s="44">
        <v>1</v>
      </c>
      <c r="B12" s="44" t="s">
        <v>7</v>
      </c>
      <c r="C12" s="44">
        <v>1223.92</v>
      </c>
      <c r="D12" s="45"/>
      <c r="E12" s="1"/>
      <c r="F12" s="1"/>
    </row>
    <row r="13" spans="1:8" ht="60" x14ac:dyDescent="0.25">
      <c r="A13" s="41">
        <v>2</v>
      </c>
      <c r="B13" s="44" t="s">
        <v>8</v>
      </c>
      <c r="C13" s="41">
        <v>935</v>
      </c>
      <c r="D13" s="41"/>
      <c r="E13" s="1"/>
      <c r="F13" s="1"/>
    </row>
    <row r="14" spans="1:8" ht="30" x14ac:dyDescent="0.25">
      <c r="A14" s="44">
        <v>3</v>
      </c>
      <c r="B14" s="44" t="s">
        <v>13</v>
      </c>
      <c r="C14" s="44">
        <v>2860.26</v>
      </c>
      <c r="D14" s="45"/>
      <c r="E14" s="1"/>
      <c r="F14" s="1"/>
    </row>
    <row r="15" spans="1:8" ht="30" x14ac:dyDescent="0.25">
      <c r="A15" s="41">
        <v>4</v>
      </c>
      <c r="B15" s="44" t="s">
        <v>14</v>
      </c>
      <c r="C15" s="41">
        <v>2132.62</v>
      </c>
      <c r="D15" s="41"/>
      <c r="E15" s="1"/>
      <c r="F15" s="1"/>
    </row>
    <row r="16" spans="1:8" s="11" customFormat="1" x14ac:dyDescent="0.25">
      <c r="A16" s="44"/>
      <c r="B16" s="45" t="s">
        <v>15</v>
      </c>
      <c r="C16" s="45">
        <f>SUM(C12:C15)</f>
        <v>7151.8</v>
      </c>
      <c r="D16" s="45">
        <f>C16+D10</f>
        <v>16503.419999999998</v>
      </c>
      <c r="E16" s="60"/>
      <c r="F16" s="60"/>
    </row>
    <row r="17" spans="1:6" s="11" customFormat="1" x14ac:dyDescent="0.25">
      <c r="A17" s="41"/>
      <c r="B17" s="45" t="s">
        <v>16</v>
      </c>
      <c r="C17" s="41"/>
      <c r="D17" s="41"/>
      <c r="E17" s="60"/>
      <c r="F17" s="60"/>
    </row>
    <row r="18" spans="1:6" ht="30" x14ac:dyDescent="0.25">
      <c r="A18" s="44">
        <v>1</v>
      </c>
      <c r="B18" s="44" t="s">
        <v>7</v>
      </c>
      <c r="C18" s="44">
        <v>1223.92</v>
      </c>
      <c r="D18" s="45"/>
      <c r="E18" s="1"/>
      <c r="F18" s="1"/>
    </row>
    <row r="19" spans="1:6" ht="60" x14ac:dyDescent="0.25">
      <c r="A19" s="41">
        <v>2</v>
      </c>
      <c r="B19" s="44" t="s">
        <v>8</v>
      </c>
      <c r="C19" s="41">
        <v>935</v>
      </c>
      <c r="D19" s="41"/>
      <c r="E19" s="1"/>
      <c r="F19" s="1"/>
    </row>
    <row r="20" spans="1:6" x14ac:dyDescent="0.25">
      <c r="A20" s="41"/>
      <c r="B20" s="45" t="s">
        <v>17</v>
      </c>
      <c r="C20" s="45">
        <f>SUM(C18:C19)</f>
        <v>2158.92</v>
      </c>
      <c r="D20" s="45">
        <f>C20+D16</f>
        <v>18662.34</v>
      </c>
      <c r="E20" s="1"/>
      <c r="F20" s="1"/>
    </row>
    <row r="21" spans="1:6" x14ac:dyDescent="0.25">
      <c r="A21" s="41"/>
      <c r="B21" s="45" t="s">
        <v>18</v>
      </c>
      <c r="C21" s="41"/>
      <c r="D21" s="41"/>
      <c r="E21" s="1"/>
      <c r="F21" s="1"/>
    </row>
    <row r="22" spans="1:6" ht="30" x14ac:dyDescent="0.25">
      <c r="A22" s="44">
        <v>1</v>
      </c>
      <c r="B22" s="44" t="s">
        <v>7</v>
      </c>
      <c r="C22" s="44">
        <v>1223.92</v>
      </c>
      <c r="D22" s="45"/>
      <c r="E22" s="1"/>
      <c r="F22" s="1"/>
    </row>
    <row r="23" spans="1:6" s="11" customFormat="1" ht="60" x14ac:dyDescent="0.25">
      <c r="A23" s="41">
        <v>2</v>
      </c>
      <c r="B23" s="44" t="s">
        <v>8</v>
      </c>
      <c r="C23" s="41">
        <v>935</v>
      </c>
      <c r="D23" s="41"/>
      <c r="E23" s="60"/>
      <c r="F23" s="60"/>
    </row>
    <row r="24" spans="1:6" s="11" customFormat="1" x14ac:dyDescent="0.25">
      <c r="A24" s="44">
        <v>3</v>
      </c>
      <c r="B24" s="44" t="s">
        <v>19</v>
      </c>
      <c r="C24" s="44">
        <v>4588</v>
      </c>
      <c r="D24" s="45"/>
      <c r="E24" s="60"/>
      <c r="F24" s="60"/>
    </row>
    <row r="25" spans="1:6" x14ac:dyDescent="0.25">
      <c r="A25" s="41"/>
      <c r="B25" s="45" t="s">
        <v>20</v>
      </c>
      <c r="C25" s="45">
        <f>SUM(C22:C24)</f>
        <v>6746.92</v>
      </c>
      <c r="D25" s="45">
        <f>C25+D20</f>
        <v>25409.26</v>
      </c>
      <c r="E25" s="1"/>
      <c r="F25" s="1"/>
    </row>
    <row r="26" spans="1:6" x14ac:dyDescent="0.25">
      <c r="A26" s="41"/>
      <c r="B26" s="45" t="s">
        <v>21</v>
      </c>
      <c r="C26" s="41"/>
      <c r="D26" s="41"/>
      <c r="E26" s="1"/>
      <c r="F26" s="1"/>
    </row>
    <row r="27" spans="1:6" ht="30" x14ac:dyDescent="0.25">
      <c r="A27" s="44">
        <v>1</v>
      </c>
      <c r="B27" s="44" t="s">
        <v>7</v>
      </c>
      <c r="C27" s="44">
        <v>1223.92</v>
      </c>
      <c r="D27" s="45"/>
      <c r="E27" s="1"/>
      <c r="F27" s="1"/>
    </row>
    <row r="28" spans="1:6" ht="60" x14ac:dyDescent="0.25">
      <c r="A28" s="41">
        <v>2</v>
      </c>
      <c r="B28" s="44" t="s">
        <v>8</v>
      </c>
      <c r="C28" s="41">
        <v>935</v>
      </c>
      <c r="D28" s="41"/>
      <c r="E28" s="1"/>
      <c r="F28" s="1"/>
    </row>
    <row r="29" spans="1:6" x14ac:dyDescent="0.25">
      <c r="A29" s="41"/>
      <c r="B29" s="45" t="s">
        <v>22</v>
      </c>
      <c r="C29" s="45">
        <f>SUM(C27:C28)</f>
        <v>2158.92</v>
      </c>
      <c r="D29" s="45">
        <f>C29+D25</f>
        <v>27568.18</v>
      </c>
      <c r="E29" s="1"/>
      <c r="F29" s="1"/>
    </row>
    <row r="30" spans="1:6" x14ac:dyDescent="0.25">
      <c r="A30" s="41"/>
      <c r="B30" s="45" t="s">
        <v>23</v>
      </c>
      <c r="C30" s="41"/>
      <c r="D30" s="41"/>
      <c r="E30" s="1"/>
      <c r="F30" s="1"/>
    </row>
    <row r="31" spans="1:6" s="11" customFormat="1" ht="30" x14ac:dyDescent="0.25">
      <c r="A31" s="44">
        <v>1</v>
      </c>
      <c r="B31" s="44" t="s">
        <v>7</v>
      </c>
      <c r="C31" s="44">
        <v>1223.92</v>
      </c>
      <c r="D31" s="45"/>
      <c r="E31" s="60"/>
      <c r="F31" s="60"/>
    </row>
    <row r="32" spans="1:6" s="11" customFormat="1" ht="60" x14ac:dyDescent="0.25">
      <c r="A32" s="41">
        <v>2</v>
      </c>
      <c r="B32" s="44" t="s">
        <v>8</v>
      </c>
      <c r="C32" s="41">
        <v>935</v>
      </c>
      <c r="D32" s="41"/>
      <c r="E32" s="60"/>
      <c r="F32" s="60"/>
    </row>
    <row r="33" spans="1:6" x14ac:dyDescent="0.25">
      <c r="A33" s="41"/>
      <c r="B33" s="45" t="s">
        <v>24</v>
      </c>
      <c r="C33" s="45">
        <f>SUM(C31:C32)</f>
        <v>2158.92</v>
      </c>
      <c r="D33" s="45">
        <f>C33+D29</f>
        <v>29727.1</v>
      </c>
      <c r="E33" s="1"/>
      <c r="F33" s="1"/>
    </row>
    <row r="34" spans="1:6" x14ac:dyDescent="0.25">
      <c r="A34" s="41"/>
      <c r="B34" s="45" t="s">
        <v>25</v>
      </c>
      <c r="C34" s="41"/>
      <c r="D34" s="41"/>
      <c r="E34" s="1"/>
      <c r="F34" s="1"/>
    </row>
    <row r="35" spans="1:6" ht="30" x14ac:dyDescent="0.25">
      <c r="A35" s="44">
        <v>1</v>
      </c>
      <c r="B35" s="44" t="s">
        <v>7</v>
      </c>
      <c r="C35" s="44">
        <v>1223.92</v>
      </c>
      <c r="D35" s="45"/>
      <c r="E35" s="1"/>
      <c r="F35" s="1"/>
    </row>
    <row r="36" spans="1:6" ht="60" x14ac:dyDescent="0.25">
      <c r="A36" s="41">
        <v>2</v>
      </c>
      <c r="B36" s="44" t="s">
        <v>8</v>
      </c>
      <c r="C36" s="41">
        <v>935</v>
      </c>
      <c r="D36" s="41"/>
      <c r="E36" s="1"/>
      <c r="F36" s="1"/>
    </row>
    <row r="37" spans="1:6" x14ac:dyDescent="0.25">
      <c r="A37" s="41"/>
      <c r="B37" s="45" t="s">
        <v>26</v>
      </c>
      <c r="C37" s="45">
        <f>SUM(C35:C36)</f>
        <v>2158.92</v>
      </c>
      <c r="D37" s="45">
        <f>C37+D33</f>
        <v>31886.02</v>
      </c>
      <c r="E37" s="1"/>
      <c r="F37" s="1"/>
    </row>
    <row r="38" spans="1:6" x14ac:dyDescent="0.25">
      <c r="A38" s="41"/>
      <c r="B38" s="45" t="s">
        <v>47</v>
      </c>
      <c r="C38" s="41"/>
      <c r="D38" s="41"/>
      <c r="E38" s="1"/>
      <c r="F38" s="1"/>
    </row>
    <row r="39" spans="1:6" ht="30" x14ac:dyDescent="0.25">
      <c r="A39" s="44">
        <v>1</v>
      </c>
      <c r="B39" s="44" t="s">
        <v>7</v>
      </c>
      <c r="C39" s="44">
        <v>1223.92</v>
      </c>
      <c r="D39" s="45"/>
      <c r="E39" s="1"/>
      <c r="F39" s="1"/>
    </row>
    <row r="40" spans="1:6" ht="60" x14ac:dyDescent="0.25">
      <c r="A40" s="41">
        <v>2</v>
      </c>
      <c r="B40" s="44" t="s">
        <v>8</v>
      </c>
      <c r="C40" s="41">
        <v>935</v>
      </c>
      <c r="D40" s="41"/>
      <c r="E40" s="1"/>
      <c r="F40" s="1"/>
    </row>
    <row r="41" spans="1:6" ht="30" x14ac:dyDescent="0.25">
      <c r="A41" s="41">
        <v>3</v>
      </c>
      <c r="B41" s="44" t="s">
        <v>83</v>
      </c>
      <c r="C41" s="44">
        <v>1005.6</v>
      </c>
      <c r="D41" s="45"/>
      <c r="E41" s="1"/>
      <c r="F41" s="1"/>
    </row>
    <row r="42" spans="1:6" x14ac:dyDescent="0.25">
      <c r="A42" s="41">
        <v>4</v>
      </c>
      <c r="B42" s="44" t="s">
        <v>84</v>
      </c>
      <c r="C42" s="44">
        <v>1660</v>
      </c>
      <c r="D42" s="41"/>
      <c r="E42" s="1"/>
      <c r="F42" s="1"/>
    </row>
    <row r="43" spans="1:6" x14ac:dyDescent="0.25">
      <c r="A43" s="44"/>
      <c r="B43" s="45" t="s">
        <v>85</v>
      </c>
      <c r="C43" s="45">
        <f>SUM(C39:C42)</f>
        <v>4824.5200000000004</v>
      </c>
      <c r="D43" s="45">
        <f>C43+D37</f>
        <v>36710.54</v>
      </c>
      <c r="E43" s="1"/>
      <c r="F43" s="1"/>
    </row>
    <row r="44" spans="1:6" x14ac:dyDescent="0.25">
      <c r="A44" s="41"/>
      <c r="B44" s="45" t="s">
        <v>48</v>
      </c>
      <c r="C44" s="41"/>
      <c r="D44" s="41"/>
      <c r="E44" s="1"/>
      <c r="F44" s="1"/>
    </row>
    <row r="45" spans="1:6" ht="30" x14ac:dyDescent="0.25">
      <c r="A45" s="44">
        <v>1</v>
      </c>
      <c r="B45" s="44" t="s">
        <v>7</v>
      </c>
      <c r="C45" s="44">
        <v>1223.92</v>
      </c>
      <c r="D45" s="45"/>
      <c r="E45" s="1"/>
      <c r="F45" s="1"/>
    </row>
    <row r="46" spans="1:6" ht="60" x14ac:dyDescent="0.25">
      <c r="A46" s="41">
        <v>2</v>
      </c>
      <c r="B46" s="44" t="s">
        <v>8</v>
      </c>
      <c r="C46" s="41">
        <v>935</v>
      </c>
      <c r="D46" s="41"/>
      <c r="E46" s="1"/>
      <c r="F46" s="1"/>
    </row>
    <row r="47" spans="1:6" x14ac:dyDescent="0.25">
      <c r="A47" s="44">
        <v>3</v>
      </c>
      <c r="B47" s="44" t="s">
        <v>88</v>
      </c>
      <c r="C47" s="44">
        <v>2490</v>
      </c>
      <c r="D47" s="45"/>
      <c r="E47" s="1"/>
      <c r="F47" s="1"/>
    </row>
    <row r="48" spans="1:6" x14ac:dyDescent="0.25">
      <c r="A48" s="41"/>
      <c r="B48" s="45" t="s">
        <v>89</v>
      </c>
      <c r="C48" s="45">
        <f>SUM(C45:C47)</f>
        <v>4648.92</v>
      </c>
      <c r="D48" s="45">
        <f>C48+D43</f>
        <v>41359.46</v>
      </c>
      <c r="E48" s="1"/>
      <c r="F48" s="1"/>
    </row>
    <row r="49" spans="1:6" x14ac:dyDescent="0.25">
      <c r="A49" s="41"/>
      <c r="B49" s="45" t="s">
        <v>49</v>
      </c>
      <c r="C49" s="41"/>
      <c r="D49" s="41"/>
      <c r="E49" s="1"/>
      <c r="F49" s="1"/>
    </row>
    <row r="50" spans="1:6" ht="30" x14ac:dyDescent="0.25">
      <c r="A50" s="44">
        <v>1</v>
      </c>
      <c r="B50" s="44" t="s">
        <v>7</v>
      </c>
      <c r="C50" s="44">
        <v>1223.92</v>
      </c>
      <c r="D50" s="45"/>
      <c r="E50" s="1"/>
      <c r="F50" s="1"/>
    </row>
    <row r="51" spans="1:6" ht="60" x14ac:dyDescent="0.25">
      <c r="A51" s="41">
        <v>2</v>
      </c>
      <c r="B51" s="44" t="s">
        <v>8</v>
      </c>
      <c r="C51" s="41">
        <v>935</v>
      </c>
      <c r="D51" s="41"/>
      <c r="E51" s="1"/>
      <c r="F51" s="1"/>
    </row>
    <row r="52" spans="1:6" x14ac:dyDescent="0.25">
      <c r="A52" s="41"/>
      <c r="B52" s="45" t="s">
        <v>91</v>
      </c>
      <c r="C52" s="45">
        <f>SUM(C50:C51)</f>
        <v>2158.92</v>
      </c>
      <c r="D52" s="45">
        <f>C52+D48</f>
        <v>43518.38</v>
      </c>
      <c r="E52" s="1"/>
      <c r="F52" s="1"/>
    </row>
    <row r="53" spans="1:6" x14ac:dyDescent="0.25">
      <c r="A53" s="41"/>
      <c r="B53" s="45" t="s">
        <v>50</v>
      </c>
      <c r="C53" s="41"/>
      <c r="D53" s="41"/>
      <c r="E53" s="1"/>
      <c r="F53" s="1"/>
    </row>
    <row r="54" spans="1:6" ht="30" x14ac:dyDescent="0.25">
      <c r="A54" s="44">
        <v>1</v>
      </c>
      <c r="B54" s="44" t="s">
        <v>7</v>
      </c>
      <c r="C54" s="44">
        <v>1223.92</v>
      </c>
      <c r="D54" s="45"/>
      <c r="E54" s="1"/>
      <c r="F54" s="1"/>
    </row>
    <row r="55" spans="1:6" ht="60" x14ac:dyDescent="0.25">
      <c r="A55" s="41">
        <v>2</v>
      </c>
      <c r="B55" s="44" t="s">
        <v>8</v>
      </c>
      <c r="C55" s="41">
        <v>935</v>
      </c>
      <c r="D55" s="41"/>
      <c r="E55" s="1"/>
      <c r="F55" s="1"/>
    </row>
    <row r="56" spans="1:6" x14ac:dyDescent="0.25">
      <c r="A56" s="41"/>
      <c r="B56" s="45" t="s">
        <v>98</v>
      </c>
      <c r="C56" s="45">
        <f>SUM(C54:C55)</f>
        <v>2158.92</v>
      </c>
      <c r="D56" s="45">
        <f>C56+D52</f>
        <v>45677.299999999996</v>
      </c>
      <c r="E56" s="1"/>
      <c r="F56" s="1"/>
    </row>
    <row r="57" spans="1:6" x14ac:dyDescent="0.25">
      <c r="A57" s="41"/>
      <c r="B57" s="45" t="s">
        <v>51</v>
      </c>
      <c r="C57" s="41"/>
      <c r="D57" s="41"/>
      <c r="E57" s="1"/>
      <c r="F57" s="1"/>
    </row>
    <row r="58" spans="1:6" ht="30" x14ac:dyDescent="0.25">
      <c r="A58" s="44">
        <v>1</v>
      </c>
      <c r="B58" s="44" t="s">
        <v>7</v>
      </c>
      <c r="C58" s="44">
        <v>1223.92</v>
      </c>
      <c r="D58" s="45"/>
      <c r="E58" s="1"/>
      <c r="F58" s="1"/>
    </row>
    <row r="59" spans="1:6" ht="60" x14ac:dyDescent="0.25">
      <c r="A59" s="41">
        <v>2</v>
      </c>
      <c r="B59" s="44" t="s">
        <v>8</v>
      </c>
      <c r="C59" s="44">
        <v>935</v>
      </c>
      <c r="D59" s="41"/>
      <c r="E59" s="1"/>
      <c r="F59" s="1"/>
    </row>
    <row r="60" spans="1:6" ht="30" x14ac:dyDescent="0.25">
      <c r="A60" s="44">
        <v>3</v>
      </c>
      <c r="B60" s="44" t="s">
        <v>100</v>
      </c>
      <c r="C60" s="44">
        <v>1950.4</v>
      </c>
      <c r="D60" s="45"/>
      <c r="E60" s="1"/>
      <c r="F60" s="1"/>
    </row>
    <row r="61" spans="1:6" x14ac:dyDescent="0.25">
      <c r="A61" s="41"/>
      <c r="B61" s="45" t="s">
        <v>101</v>
      </c>
      <c r="C61" s="45">
        <f>SUM(C58:C60)</f>
        <v>4109.32</v>
      </c>
      <c r="D61" s="45">
        <f>C61+D56</f>
        <v>49786.619999999995</v>
      </c>
      <c r="E61" s="1"/>
      <c r="F61" s="1"/>
    </row>
    <row r="62" spans="1:6" x14ac:dyDescent="0.25">
      <c r="A62" s="44"/>
      <c r="B62" s="44"/>
      <c r="C62" s="44"/>
      <c r="D62" s="45"/>
      <c r="E62" s="1"/>
      <c r="F62" s="1"/>
    </row>
    <row r="63" spans="1:6" x14ac:dyDescent="0.25">
      <c r="A63" s="41"/>
      <c r="B63" s="44"/>
      <c r="C63" s="44"/>
      <c r="D63" s="41"/>
      <c r="E63" s="1"/>
      <c r="F63" s="1"/>
    </row>
    <row r="64" spans="1:6" x14ac:dyDescent="0.25">
      <c r="A64" s="7"/>
      <c r="B64" s="8"/>
      <c r="C64" s="8"/>
      <c r="D64" s="8"/>
      <c r="E64" s="1"/>
      <c r="F64" s="1"/>
    </row>
    <row r="65" spans="1:6" x14ac:dyDescent="0.25">
      <c r="A65" s="41"/>
      <c r="B65" s="45"/>
      <c r="C65" s="41"/>
      <c r="D65" s="41"/>
      <c r="E65" s="1"/>
      <c r="F65" s="1"/>
    </row>
    <row r="66" spans="1:6" x14ac:dyDescent="0.25">
      <c r="A66" s="44"/>
      <c r="B66" s="44"/>
      <c r="C66" s="44"/>
      <c r="D66" s="45"/>
      <c r="E66" s="1"/>
      <c r="F66" s="1"/>
    </row>
    <row r="67" spans="1:6" x14ac:dyDescent="0.25">
      <c r="A67" s="41"/>
      <c r="B67" s="44"/>
      <c r="C67" s="44"/>
      <c r="D67" s="41"/>
      <c r="E67" s="1"/>
      <c r="F67" s="1"/>
    </row>
    <row r="68" spans="1:6" x14ac:dyDescent="0.25">
      <c r="A68" s="7"/>
      <c r="B68" s="8"/>
      <c r="C68" s="8"/>
      <c r="D68" s="8"/>
      <c r="E68" s="1"/>
      <c r="F68" s="1"/>
    </row>
    <row r="69" spans="1:6" x14ac:dyDescent="0.25">
      <c r="A69" s="7"/>
      <c r="B69" s="7"/>
      <c r="C69" s="7"/>
      <c r="D69" s="7"/>
      <c r="E69" s="1"/>
      <c r="F69" s="1"/>
    </row>
    <row r="70" spans="1:6" x14ac:dyDescent="0.25">
      <c r="A70" s="7"/>
      <c r="B70" s="7"/>
      <c r="C70" s="7"/>
      <c r="D70" s="7"/>
      <c r="E70" s="1"/>
      <c r="F70" s="1"/>
    </row>
    <row r="71" spans="1:6" x14ac:dyDescent="0.25">
      <c r="A71" s="7"/>
      <c r="B71" s="7"/>
      <c r="C71" s="7"/>
      <c r="D71" s="8"/>
      <c r="E71" s="1"/>
      <c r="F71" s="1"/>
    </row>
    <row r="72" spans="1:6" x14ac:dyDescent="0.25">
      <c r="A72" s="7"/>
      <c r="B72" s="7"/>
      <c r="C72" s="7"/>
      <c r="D72" s="7"/>
      <c r="E72" s="1"/>
      <c r="F72" s="1"/>
    </row>
    <row r="73" spans="1:6" x14ac:dyDescent="0.25">
      <c r="A73" s="7"/>
      <c r="B73" s="8"/>
      <c r="C73" s="8"/>
      <c r="D73" s="8"/>
      <c r="E73" s="1"/>
      <c r="F73" s="1"/>
    </row>
    <row r="74" spans="1:6" x14ac:dyDescent="0.25">
      <c r="A74" s="7"/>
      <c r="B74" s="8"/>
      <c r="C74" s="7"/>
      <c r="D74" s="10"/>
    </row>
    <row r="75" spans="1:6" x14ac:dyDescent="0.25">
      <c r="A75" s="7"/>
      <c r="B75" s="7"/>
      <c r="C75" s="7"/>
      <c r="D75" s="10"/>
    </row>
    <row r="76" spans="1:6" x14ac:dyDescent="0.25">
      <c r="A76" s="7"/>
      <c r="B76" s="7"/>
      <c r="C76" s="7"/>
      <c r="D76" s="10"/>
    </row>
    <row r="77" spans="1:6" x14ac:dyDescent="0.25">
      <c r="A77" s="7"/>
      <c r="B77" s="7"/>
      <c r="C77" s="7"/>
      <c r="D77" s="10"/>
    </row>
    <row r="78" spans="1:6" x14ac:dyDescent="0.25">
      <c r="A78" s="7"/>
      <c r="B78" s="7"/>
      <c r="C78" s="7"/>
      <c r="D78" s="10"/>
    </row>
    <row r="79" spans="1:6" x14ac:dyDescent="0.25">
      <c r="A79" s="10"/>
      <c r="B79" s="8"/>
      <c r="C79" s="16"/>
      <c r="D79" s="16"/>
    </row>
    <row r="80" spans="1:6" x14ac:dyDescent="0.25">
      <c r="A80" s="10"/>
      <c r="B80" s="8"/>
      <c r="C80" s="10"/>
      <c r="D80" s="10"/>
    </row>
    <row r="81" spans="1:4" x14ac:dyDescent="0.25">
      <c r="A81" s="7"/>
      <c r="B81" s="7"/>
      <c r="C81" s="7"/>
      <c r="D81" s="10"/>
    </row>
    <row r="82" spans="1:4" x14ac:dyDescent="0.25">
      <c r="A82" s="7"/>
      <c r="B82" s="7"/>
      <c r="C82" s="7"/>
      <c r="D82" s="10"/>
    </row>
    <row r="83" spans="1:4" x14ac:dyDescent="0.25">
      <c r="A83" s="7"/>
      <c r="B83" s="7"/>
      <c r="C83" s="7"/>
      <c r="D83" s="10"/>
    </row>
    <row r="84" spans="1:4" x14ac:dyDescent="0.25">
      <c r="A84" s="7"/>
      <c r="B84" s="7"/>
      <c r="C84" s="7"/>
      <c r="D84" s="10"/>
    </row>
    <row r="85" spans="1:4" x14ac:dyDescent="0.25">
      <c r="A85" s="10"/>
      <c r="B85" s="8"/>
      <c r="C85" s="16"/>
      <c r="D85" s="16"/>
    </row>
    <row r="86" spans="1:4" x14ac:dyDescent="0.25">
      <c r="A86" s="10"/>
      <c r="B86" s="8"/>
      <c r="C86" s="10"/>
      <c r="D86" s="10"/>
    </row>
    <row r="87" spans="1:4" x14ac:dyDescent="0.25">
      <c r="A87" s="7"/>
      <c r="B87" s="7"/>
      <c r="C87" s="7"/>
      <c r="D87" s="10"/>
    </row>
    <row r="88" spans="1:4" x14ac:dyDescent="0.25">
      <c r="A88" s="7"/>
      <c r="B88" s="7"/>
      <c r="C88" s="7"/>
      <c r="D88" s="10"/>
    </row>
    <row r="89" spans="1:4" x14ac:dyDescent="0.25">
      <c r="A89" s="7"/>
      <c r="B89" s="7"/>
      <c r="C89" s="7"/>
      <c r="D89" s="10"/>
    </row>
    <row r="90" spans="1:4" x14ac:dyDescent="0.25">
      <c r="B90" s="65"/>
      <c r="C90" s="55"/>
      <c r="D90" s="55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4"/>
  <sheetViews>
    <sheetView tabSelected="1" topLeftCell="A14" workbookViewId="0">
      <selection activeCell="B39" sqref="B39"/>
    </sheetView>
  </sheetViews>
  <sheetFormatPr defaultColWidth="9" defaultRowHeight="15" x14ac:dyDescent="0.25"/>
  <cols>
    <col min="1" max="1" width="4.28515625" customWidth="1"/>
    <col min="2" max="2" width="48.28515625" customWidth="1"/>
    <col min="3" max="3" width="10.140625" customWidth="1"/>
    <col min="4" max="4" width="13.7109375" customWidth="1"/>
  </cols>
  <sheetData>
    <row r="1" spans="1:8" ht="15.95" customHeight="1" x14ac:dyDescent="0.35">
      <c r="A1" s="1"/>
      <c r="B1" s="72" t="s">
        <v>0</v>
      </c>
      <c r="C1" s="72"/>
      <c r="D1" s="72"/>
      <c r="E1" s="40"/>
      <c r="F1" s="40"/>
      <c r="G1" s="40"/>
      <c r="H1" s="40"/>
    </row>
    <row r="2" spans="1:8" ht="15.95" customHeight="1" x14ac:dyDescent="0.25">
      <c r="A2" s="1"/>
      <c r="B2" s="24" t="s">
        <v>1</v>
      </c>
      <c r="C2" s="36"/>
      <c r="D2" s="36"/>
      <c r="E2" s="1"/>
      <c r="F2" s="1"/>
      <c r="G2" s="1"/>
      <c r="H2" s="1"/>
    </row>
    <row r="3" spans="1:8" ht="15.95" customHeight="1" x14ac:dyDescent="0.25">
      <c r="A3" s="1"/>
      <c r="B3" s="72" t="s">
        <v>27</v>
      </c>
      <c r="C3" s="72"/>
      <c r="D3" s="72"/>
      <c r="E3" s="1"/>
      <c r="F3" s="1"/>
      <c r="G3" s="1"/>
      <c r="H3" s="1"/>
    </row>
    <row r="4" spans="1:8" x14ac:dyDescent="0.25">
      <c r="A4" s="2"/>
      <c r="B4" s="3" t="s">
        <v>3</v>
      </c>
      <c r="C4" s="2" t="s">
        <v>4</v>
      </c>
      <c r="D4" s="3" t="s">
        <v>5</v>
      </c>
      <c r="E4" s="1"/>
      <c r="F4" s="1"/>
      <c r="G4" s="1"/>
      <c r="H4" s="1"/>
    </row>
    <row r="5" spans="1:8" x14ac:dyDescent="0.25">
      <c r="A5" s="41"/>
      <c r="B5" s="45" t="s">
        <v>6</v>
      </c>
      <c r="C5" s="41"/>
      <c r="D5" s="41"/>
      <c r="E5" s="1"/>
      <c r="F5" s="1"/>
      <c r="G5" s="1"/>
      <c r="H5" s="1"/>
    </row>
    <row r="6" spans="1:8" s="1" customFormat="1" ht="30" x14ac:dyDescent="0.25">
      <c r="A6" s="44">
        <v>1</v>
      </c>
      <c r="B6" s="44" t="s">
        <v>28</v>
      </c>
      <c r="C6" s="44">
        <v>5616</v>
      </c>
      <c r="D6" s="45">
        <f>C6</f>
        <v>5616</v>
      </c>
    </row>
    <row r="7" spans="1:8" s="1" customFormat="1" x14ac:dyDescent="0.25">
      <c r="A7" s="44"/>
      <c r="B7" s="45" t="s">
        <v>12</v>
      </c>
      <c r="C7" s="44"/>
      <c r="D7" s="45"/>
    </row>
    <row r="8" spans="1:8" s="1" customFormat="1" ht="30" x14ac:dyDescent="0.25">
      <c r="A8" s="44">
        <v>1</v>
      </c>
      <c r="B8" s="44" t="s">
        <v>28</v>
      </c>
      <c r="C8" s="45">
        <v>5616</v>
      </c>
      <c r="D8" s="45">
        <f>C8+D6</f>
        <v>11232</v>
      </c>
    </row>
    <row r="9" spans="1:8" s="1" customFormat="1" x14ac:dyDescent="0.25">
      <c r="A9" s="44"/>
      <c r="B9" s="45" t="s">
        <v>16</v>
      </c>
      <c r="C9" s="44"/>
      <c r="D9" s="45"/>
    </row>
    <row r="10" spans="1:8" s="1" customFormat="1" ht="30" x14ac:dyDescent="0.25">
      <c r="A10" s="44">
        <v>1</v>
      </c>
      <c r="B10" s="44" t="s">
        <v>28</v>
      </c>
      <c r="C10" s="44">
        <v>5616</v>
      </c>
      <c r="D10" s="45"/>
    </row>
    <row r="11" spans="1:8" s="60" customFormat="1" x14ac:dyDescent="0.25">
      <c r="A11" s="41">
        <v>2</v>
      </c>
      <c r="B11" s="44" t="s">
        <v>29</v>
      </c>
      <c r="C11" s="41">
        <v>1440</v>
      </c>
      <c r="D11" s="41"/>
    </row>
    <row r="12" spans="1:8" s="1" customFormat="1" x14ac:dyDescent="0.25">
      <c r="A12" s="44"/>
      <c r="B12" s="45" t="s">
        <v>17</v>
      </c>
      <c r="C12" s="45">
        <f>SUM(C10:C11)</f>
        <v>7056</v>
      </c>
      <c r="D12" s="45">
        <f>C12+D8</f>
        <v>18288</v>
      </c>
    </row>
    <row r="13" spans="1:8" s="1" customFormat="1" x14ac:dyDescent="0.25">
      <c r="A13" s="44"/>
      <c r="B13" s="45" t="s">
        <v>18</v>
      </c>
      <c r="C13" s="44"/>
      <c r="D13" s="45"/>
    </row>
    <row r="14" spans="1:8" s="1" customFormat="1" ht="30" x14ac:dyDescent="0.25">
      <c r="A14" s="44">
        <v>1</v>
      </c>
      <c r="B14" s="44" t="s">
        <v>28</v>
      </c>
      <c r="C14" s="44">
        <v>5616</v>
      </c>
      <c r="D14" s="45">
        <f>C14+D12</f>
        <v>23904</v>
      </c>
    </row>
    <row r="15" spans="1:8" s="1" customFormat="1" x14ac:dyDescent="0.25">
      <c r="A15" s="44"/>
      <c r="B15" s="45" t="s">
        <v>21</v>
      </c>
      <c r="C15" s="44"/>
      <c r="D15" s="45"/>
    </row>
    <row r="16" spans="1:8" s="1" customFormat="1" ht="30" x14ac:dyDescent="0.25">
      <c r="A16" s="44">
        <v>1</v>
      </c>
      <c r="B16" s="44" t="s">
        <v>28</v>
      </c>
      <c r="C16" s="44">
        <v>5616</v>
      </c>
      <c r="D16" s="45">
        <f>C16+D14</f>
        <v>29520</v>
      </c>
    </row>
    <row r="17" spans="1:4" s="1" customFormat="1" x14ac:dyDescent="0.25">
      <c r="A17" s="44"/>
      <c r="B17" s="45" t="s">
        <v>23</v>
      </c>
      <c r="C17" s="44"/>
      <c r="D17" s="45"/>
    </row>
    <row r="18" spans="1:4" s="1" customFormat="1" ht="30" x14ac:dyDescent="0.25">
      <c r="A18" s="44">
        <v>1</v>
      </c>
      <c r="B18" s="44" t="s">
        <v>28</v>
      </c>
      <c r="C18" s="44">
        <v>5616</v>
      </c>
      <c r="D18" s="45">
        <f>C18+D16</f>
        <v>35136</v>
      </c>
    </row>
    <row r="19" spans="1:4" s="1" customFormat="1" x14ac:dyDescent="0.25">
      <c r="A19" s="44"/>
      <c r="B19" s="45" t="s">
        <v>25</v>
      </c>
      <c r="C19" s="44"/>
      <c r="D19" s="45"/>
    </row>
    <row r="20" spans="1:4" ht="30" x14ac:dyDescent="0.25">
      <c r="A20" s="44">
        <v>1</v>
      </c>
      <c r="B20" s="44" t="s">
        <v>28</v>
      </c>
      <c r="C20" s="44">
        <v>5616</v>
      </c>
      <c r="D20" s="45">
        <f>C20+D18</f>
        <v>40752</v>
      </c>
    </row>
    <row r="21" spans="1:4" x14ac:dyDescent="0.25">
      <c r="A21" s="44"/>
      <c r="B21" s="45" t="s">
        <v>47</v>
      </c>
      <c r="C21" s="44"/>
      <c r="D21" s="45"/>
    </row>
    <row r="22" spans="1:4" ht="30" x14ac:dyDescent="0.25">
      <c r="A22" s="44">
        <v>1</v>
      </c>
      <c r="B22" s="44" t="s">
        <v>28</v>
      </c>
      <c r="C22" s="44">
        <v>5616</v>
      </c>
      <c r="D22" s="45">
        <f>C22+D20</f>
        <v>46368</v>
      </c>
    </row>
    <row r="23" spans="1:4" x14ac:dyDescent="0.25">
      <c r="A23" s="44"/>
      <c r="B23" s="45" t="s">
        <v>48</v>
      </c>
      <c r="C23" s="44"/>
      <c r="D23" s="45"/>
    </row>
    <row r="24" spans="1:4" ht="30" x14ac:dyDescent="0.25">
      <c r="A24" s="44">
        <v>1</v>
      </c>
      <c r="B24" s="44" t="s">
        <v>28</v>
      </c>
      <c r="C24" s="44">
        <v>5616</v>
      </c>
      <c r="D24" s="45"/>
    </row>
    <row r="25" spans="1:4" x14ac:dyDescent="0.25">
      <c r="A25" s="44">
        <v>2</v>
      </c>
      <c r="B25" s="44" t="s">
        <v>90</v>
      </c>
      <c r="C25" s="44">
        <v>1017.5</v>
      </c>
      <c r="D25" s="45"/>
    </row>
    <row r="26" spans="1:4" x14ac:dyDescent="0.25">
      <c r="A26" s="44"/>
      <c r="B26" s="45" t="s">
        <v>89</v>
      </c>
      <c r="C26" s="45">
        <f>SUM(C24:C25)</f>
        <v>6633.5</v>
      </c>
      <c r="D26" s="45">
        <f>C26+D22</f>
        <v>53001.5</v>
      </c>
    </row>
    <row r="27" spans="1:4" x14ac:dyDescent="0.25">
      <c r="A27" s="44"/>
      <c r="B27" s="45" t="s">
        <v>49</v>
      </c>
      <c r="C27" s="44"/>
      <c r="D27" s="45"/>
    </row>
    <row r="28" spans="1:4" ht="30" x14ac:dyDescent="0.25">
      <c r="A28" s="44">
        <v>1</v>
      </c>
      <c r="B28" s="44" t="s">
        <v>28</v>
      </c>
      <c r="C28" s="44">
        <v>5616</v>
      </c>
      <c r="D28" s="45"/>
    </row>
    <row r="29" spans="1:4" x14ac:dyDescent="0.25">
      <c r="A29" s="41">
        <v>2</v>
      </c>
      <c r="B29" s="44" t="s">
        <v>92</v>
      </c>
      <c r="C29" s="44">
        <v>2567.6</v>
      </c>
      <c r="D29" s="41"/>
    </row>
    <row r="30" spans="1:4" x14ac:dyDescent="0.25">
      <c r="A30" s="44">
        <v>3</v>
      </c>
      <c r="B30" s="44" t="s">
        <v>93</v>
      </c>
      <c r="C30" s="44">
        <v>268</v>
      </c>
      <c r="D30" s="45"/>
    </row>
    <row r="31" spans="1:4" x14ac:dyDescent="0.25">
      <c r="A31" s="41">
        <v>4</v>
      </c>
      <c r="B31" s="44" t="s">
        <v>94</v>
      </c>
      <c r="C31" s="44">
        <v>580</v>
      </c>
      <c r="D31" s="41"/>
    </row>
    <row r="32" spans="1:4" x14ac:dyDescent="0.25">
      <c r="A32" s="44">
        <v>5</v>
      </c>
      <c r="B32" s="44" t="s">
        <v>95</v>
      </c>
      <c r="C32" s="44">
        <v>320</v>
      </c>
      <c r="D32" s="45"/>
    </row>
    <row r="33" spans="1:4" x14ac:dyDescent="0.25">
      <c r="A33" s="41"/>
      <c r="B33" s="45" t="s">
        <v>91</v>
      </c>
      <c r="C33" s="45">
        <f>SUM(C28:C32)</f>
        <v>9351.6</v>
      </c>
      <c r="D33" s="45">
        <f>C33+D26</f>
        <v>62353.1</v>
      </c>
    </row>
    <row r="34" spans="1:4" x14ac:dyDescent="0.25">
      <c r="A34" s="44"/>
      <c r="B34" s="45" t="s">
        <v>50</v>
      </c>
      <c r="C34" s="44"/>
      <c r="D34" s="45"/>
    </row>
    <row r="35" spans="1:4" ht="30" x14ac:dyDescent="0.25">
      <c r="A35" s="44">
        <v>1</v>
      </c>
      <c r="B35" s="44" t="s">
        <v>28</v>
      </c>
      <c r="C35" s="44">
        <v>5616</v>
      </c>
      <c r="D35" s="45">
        <f>C35+D33</f>
        <v>67969.100000000006</v>
      </c>
    </row>
    <row r="36" spans="1:4" x14ac:dyDescent="0.25">
      <c r="A36" s="44"/>
      <c r="B36" s="45" t="s">
        <v>51</v>
      </c>
      <c r="C36" s="44"/>
      <c r="D36" s="45"/>
    </row>
    <row r="37" spans="1:4" ht="30" x14ac:dyDescent="0.25">
      <c r="A37" s="44">
        <v>1</v>
      </c>
      <c r="B37" s="44" t="s">
        <v>28</v>
      </c>
      <c r="C37" s="44">
        <v>5616</v>
      </c>
      <c r="D37" s="45">
        <f>C37+D35</f>
        <v>73585.100000000006</v>
      </c>
    </row>
    <row r="38" spans="1:4" x14ac:dyDescent="0.25">
      <c r="A38" s="44"/>
      <c r="B38" s="44"/>
      <c r="C38" s="44"/>
      <c r="D38" s="45"/>
    </row>
    <row r="39" spans="1:4" x14ac:dyDescent="0.25">
      <c r="A39" s="44"/>
      <c r="B39" s="45"/>
      <c r="C39" s="45"/>
      <c r="D39" s="45"/>
    </row>
    <row r="40" spans="1:4" x14ac:dyDescent="0.25">
      <c r="A40" s="41"/>
      <c r="B40" s="45"/>
      <c r="C40" s="41"/>
      <c r="D40" s="41"/>
    </row>
    <row r="41" spans="1:4" x14ac:dyDescent="0.25">
      <c r="A41" s="44"/>
      <c r="B41" s="44"/>
      <c r="C41" s="44"/>
      <c r="D41" s="45"/>
    </row>
    <row r="42" spans="1:4" x14ac:dyDescent="0.25">
      <c r="A42" s="41"/>
      <c r="B42" s="45"/>
      <c r="C42" s="41"/>
      <c r="D42" s="41"/>
    </row>
    <row r="43" spans="1:4" x14ac:dyDescent="0.25">
      <c r="A43" s="44"/>
      <c r="B43" s="44"/>
      <c r="C43" s="44"/>
      <c r="D43" s="45"/>
    </row>
    <row r="44" spans="1:4" x14ac:dyDescent="0.25">
      <c r="A44" s="44"/>
      <c r="B44" s="44"/>
      <c r="C44" s="44"/>
      <c r="D44" s="45"/>
    </row>
    <row r="45" spans="1:4" x14ac:dyDescent="0.25">
      <c r="A45" s="47"/>
      <c r="B45" s="45"/>
      <c r="C45" s="45"/>
      <c r="D45" s="49"/>
    </row>
    <row r="46" spans="1:4" x14ac:dyDescent="0.25">
      <c r="A46" s="47"/>
      <c r="B46" s="45"/>
      <c r="C46" s="45"/>
      <c r="D46" s="49"/>
    </row>
    <row r="47" spans="1:4" x14ac:dyDescent="0.25">
      <c r="A47" s="44"/>
      <c r="B47" s="45"/>
      <c r="C47" s="44"/>
      <c r="D47" s="45"/>
    </row>
    <row r="48" spans="1:4" x14ac:dyDescent="0.25">
      <c r="A48" s="44"/>
      <c r="B48" s="44"/>
      <c r="C48" s="44"/>
      <c r="D48" s="45"/>
    </row>
    <row r="49" spans="1:4" x14ac:dyDescent="0.25">
      <c r="A49" s="10"/>
      <c r="B49" s="7"/>
      <c r="C49" s="7"/>
      <c r="D49" s="10"/>
    </row>
    <row r="50" spans="1:4" x14ac:dyDescent="0.25">
      <c r="A50" s="10"/>
      <c r="B50" s="7"/>
      <c r="C50" s="7"/>
      <c r="D50" s="10"/>
    </row>
    <row r="51" spans="1:4" x14ac:dyDescent="0.25">
      <c r="A51" s="10"/>
      <c r="B51" s="8"/>
      <c r="C51" s="8"/>
      <c r="D51" s="16"/>
    </row>
    <row r="52" spans="1:4" x14ac:dyDescent="0.25">
      <c r="A52" s="10"/>
      <c r="B52" s="8"/>
      <c r="C52" s="7"/>
      <c r="D52" s="16"/>
    </row>
    <row r="53" spans="1:4" x14ac:dyDescent="0.25">
      <c r="A53" s="10"/>
      <c r="B53" s="7"/>
      <c r="C53" s="7"/>
      <c r="D53" s="10"/>
    </row>
    <row r="54" spans="1:4" x14ac:dyDescent="0.25">
      <c r="A54" s="10"/>
      <c r="B54" s="7"/>
      <c r="C54" s="7"/>
      <c r="D54" s="10"/>
    </row>
    <row r="55" spans="1:4" x14ac:dyDescent="0.25">
      <c r="A55" s="10"/>
      <c r="B55" s="7"/>
      <c r="C55" s="7"/>
      <c r="D55" s="10"/>
    </row>
    <row r="56" spans="1:4" x14ac:dyDescent="0.25">
      <c r="A56" s="10"/>
      <c r="B56" s="7"/>
      <c r="C56" s="7"/>
      <c r="D56" s="10"/>
    </row>
    <row r="57" spans="1:4" x14ac:dyDescent="0.25">
      <c r="A57" s="10"/>
      <c r="B57" s="7"/>
      <c r="C57" s="7"/>
      <c r="D57" s="10"/>
    </row>
    <row r="58" spans="1:4" x14ac:dyDescent="0.25">
      <c r="A58" s="10"/>
      <c r="B58" s="7"/>
      <c r="C58" s="7"/>
      <c r="D58" s="10"/>
    </row>
    <row r="59" spans="1:4" x14ac:dyDescent="0.25">
      <c r="A59" s="10"/>
      <c r="B59" s="7"/>
      <c r="C59" s="7"/>
      <c r="D59" s="10"/>
    </row>
    <row r="60" spans="1:4" x14ac:dyDescent="0.25">
      <c r="A60" s="10"/>
      <c r="B60" s="7"/>
      <c r="C60" s="7"/>
      <c r="D60" s="10"/>
    </row>
    <row r="61" spans="1:4" x14ac:dyDescent="0.25">
      <c r="A61" s="10"/>
      <c r="B61" s="7"/>
      <c r="C61" s="7"/>
      <c r="D61" s="10"/>
    </row>
    <row r="62" spans="1:4" x14ac:dyDescent="0.25">
      <c r="A62" s="10"/>
      <c r="B62" s="7"/>
      <c r="C62" s="10"/>
      <c r="D62" s="16"/>
    </row>
    <row r="63" spans="1:4" x14ac:dyDescent="0.25">
      <c r="A63" s="10"/>
      <c r="B63" s="7"/>
      <c r="C63" s="10"/>
      <c r="D63" s="10"/>
    </row>
    <row r="64" spans="1:4" x14ac:dyDescent="0.25">
      <c r="A64" s="10"/>
      <c r="B64" s="8"/>
      <c r="C64" s="16"/>
      <c r="D64" s="16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3"/>
  <sheetViews>
    <sheetView workbookViewId="0">
      <selection activeCell="D9" sqref="D9"/>
    </sheetView>
  </sheetViews>
  <sheetFormatPr defaultColWidth="9" defaultRowHeight="15" x14ac:dyDescent="0.25"/>
  <cols>
    <col min="1" max="1" width="4.28515625" customWidth="1"/>
    <col min="2" max="2" width="46" customWidth="1"/>
  </cols>
  <sheetData>
    <row r="1" spans="1:5" ht="15.75" x14ac:dyDescent="0.25">
      <c r="A1" s="36"/>
      <c r="B1" s="72" t="s">
        <v>0</v>
      </c>
      <c r="C1" s="72"/>
      <c r="D1" s="72"/>
    </row>
    <row r="2" spans="1:5" ht="15.75" x14ac:dyDescent="0.25">
      <c r="A2" s="36"/>
      <c r="B2" s="24" t="s">
        <v>1</v>
      </c>
      <c r="C2" s="36"/>
      <c r="D2" s="36"/>
    </row>
    <row r="3" spans="1:5" ht="15.75" x14ac:dyDescent="0.25">
      <c r="A3" s="36"/>
      <c r="B3" s="72" t="s">
        <v>30</v>
      </c>
      <c r="C3" s="72"/>
      <c r="D3" s="72"/>
    </row>
    <row r="4" spans="1:5" ht="26.25" x14ac:dyDescent="0.25">
      <c r="A4" s="5"/>
      <c r="B4" s="3" t="s">
        <v>3</v>
      </c>
      <c r="C4" s="2" t="s">
        <v>4</v>
      </c>
      <c r="D4" s="3" t="s">
        <v>5</v>
      </c>
    </row>
    <row r="5" spans="1:5" x14ac:dyDescent="0.25">
      <c r="A5" s="2"/>
      <c r="B5" s="8" t="s">
        <v>6</v>
      </c>
      <c r="C5" s="2"/>
      <c r="D5" s="2"/>
    </row>
    <row r="6" spans="1:5" x14ac:dyDescent="0.25">
      <c r="A6" s="2">
        <v>1</v>
      </c>
      <c r="B6" s="7" t="s">
        <v>31</v>
      </c>
      <c r="C6" s="64">
        <v>1688.72</v>
      </c>
      <c r="D6" s="8">
        <f>C6</f>
        <v>1688.72</v>
      </c>
    </row>
    <row r="7" spans="1:5" x14ac:dyDescent="0.25">
      <c r="A7" s="2"/>
      <c r="B7" s="8" t="s">
        <v>23</v>
      </c>
      <c r="C7" s="51"/>
      <c r="D7" s="5"/>
    </row>
    <row r="8" spans="1:5" ht="30" x14ac:dyDescent="0.25">
      <c r="A8" s="2">
        <v>1</v>
      </c>
      <c r="B8" s="7" t="s">
        <v>32</v>
      </c>
      <c r="C8" s="51">
        <v>1245</v>
      </c>
      <c r="D8" s="5">
        <f>C8+D6</f>
        <v>2933.72</v>
      </c>
    </row>
    <row r="9" spans="1:5" x14ac:dyDescent="0.25">
      <c r="A9" s="2"/>
      <c r="B9" s="7"/>
      <c r="C9" s="51"/>
      <c r="D9" s="5"/>
    </row>
    <row r="10" spans="1:5" x14ac:dyDescent="0.25">
      <c r="A10" s="7"/>
      <c r="B10" s="7"/>
      <c r="C10" s="7"/>
      <c r="D10" s="8"/>
    </row>
    <row r="11" spans="1:5" x14ac:dyDescent="0.25">
      <c r="A11" s="2"/>
      <c r="B11" s="8"/>
      <c r="C11" s="8"/>
      <c r="D11" s="8"/>
      <c r="E11" s="11"/>
    </row>
    <row r="12" spans="1:5" x14ac:dyDescent="0.25">
      <c r="A12" s="2"/>
      <c r="B12" s="7"/>
      <c r="C12" s="7"/>
      <c r="D12" s="8"/>
      <c r="E12" s="11"/>
    </row>
    <row r="13" spans="1:5" x14ac:dyDescent="0.25">
      <c r="A13" s="7"/>
      <c r="B13" s="8"/>
      <c r="C13" s="7"/>
      <c r="D13" s="8"/>
      <c r="E13" s="11"/>
    </row>
    <row r="14" spans="1:5" x14ac:dyDescent="0.25">
      <c r="A14" s="7"/>
      <c r="B14" s="7"/>
      <c r="C14" s="7"/>
      <c r="D14" s="8"/>
      <c r="E14" s="11"/>
    </row>
    <row r="15" spans="1:5" x14ac:dyDescent="0.25">
      <c r="A15" s="7"/>
      <c r="B15" s="8"/>
      <c r="C15" s="7"/>
      <c r="D15" s="8"/>
      <c r="E15" s="11"/>
    </row>
    <row r="16" spans="1:5" x14ac:dyDescent="0.25">
      <c r="A16" s="7"/>
      <c r="B16" s="7"/>
      <c r="C16" s="7"/>
      <c r="D16" s="8"/>
      <c r="E16" s="11"/>
    </row>
    <row r="17" spans="1:5" x14ac:dyDescent="0.25">
      <c r="A17" s="7"/>
      <c r="B17" s="7"/>
      <c r="C17" s="7"/>
      <c r="D17" s="8"/>
      <c r="E17" s="11"/>
    </row>
    <row r="18" spans="1:5" x14ac:dyDescent="0.25">
      <c r="A18" s="7"/>
      <c r="B18" s="7"/>
      <c r="C18" s="7"/>
      <c r="D18" s="8"/>
      <c r="E18" s="11"/>
    </row>
    <row r="19" spans="1:5" x14ac:dyDescent="0.25">
      <c r="A19" s="7"/>
      <c r="B19" s="8"/>
      <c r="C19" s="8"/>
      <c r="D19" s="8"/>
    </row>
    <row r="20" spans="1:5" x14ac:dyDescent="0.25">
      <c r="A20" s="7"/>
      <c r="B20" s="7"/>
      <c r="C20" s="7"/>
      <c r="D20" s="8"/>
    </row>
    <row r="21" spans="1:5" x14ac:dyDescent="0.25">
      <c r="A21" s="7"/>
      <c r="B21" s="7"/>
      <c r="C21" s="7"/>
      <c r="D21" s="8"/>
    </row>
    <row r="22" spans="1:5" x14ac:dyDescent="0.25">
      <c r="A22" s="7"/>
      <c r="B22" s="7"/>
      <c r="C22" s="7"/>
      <c r="D22" s="8"/>
    </row>
    <row r="23" spans="1:5" x14ac:dyDescent="0.25">
      <c r="A23" s="7"/>
      <c r="B23" s="8"/>
      <c r="C23" s="7"/>
      <c r="D23" s="8"/>
    </row>
    <row r="24" spans="1:5" x14ac:dyDescent="0.25">
      <c r="A24" s="7"/>
      <c r="B24" s="7"/>
      <c r="C24" s="7"/>
      <c r="D24" s="8"/>
    </row>
    <row r="25" spans="1:5" x14ac:dyDescent="0.25">
      <c r="A25" s="7"/>
      <c r="B25" s="8"/>
      <c r="C25" s="7"/>
      <c r="D25" s="8"/>
    </row>
    <row r="26" spans="1:5" x14ac:dyDescent="0.25">
      <c r="A26" s="7"/>
      <c r="B26" s="7"/>
      <c r="C26" s="7"/>
      <c r="D26" s="8"/>
    </row>
    <row r="27" spans="1:5" x14ac:dyDescent="0.25">
      <c r="A27" s="7"/>
      <c r="B27" s="7"/>
      <c r="C27" s="7"/>
      <c r="D27" s="8"/>
    </row>
    <row r="28" spans="1:5" x14ac:dyDescent="0.25">
      <c r="A28" s="7"/>
      <c r="B28" s="7"/>
      <c r="C28" s="7"/>
      <c r="D28" s="8"/>
    </row>
    <row r="29" spans="1:5" x14ac:dyDescent="0.25">
      <c r="A29" s="7"/>
      <c r="B29" s="7"/>
      <c r="C29" s="7"/>
      <c r="D29" s="8"/>
    </row>
    <row r="30" spans="1:5" x14ac:dyDescent="0.25">
      <c r="A30" s="10"/>
      <c r="B30" s="8"/>
      <c r="C30" s="10"/>
      <c r="D30" s="16"/>
    </row>
    <row r="31" spans="1:5" x14ac:dyDescent="0.25">
      <c r="A31" s="10"/>
      <c r="B31" s="7"/>
      <c r="C31" s="10"/>
      <c r="D31" s="10"/>
    </row>
    <row r="32" spans="1:5" x14ac:dyDescent="0.25">
      <c r="A32" s="10"/>
      <c r="B32" s="8"/>
      <c r="C32" s="10"/>
      <c r="D32" s="16"/>
    </row>
    <row r="33" spans="1:4" x14ac:dyDescent="0.25">
      <c r="A33" s="10"/>
      <c r="B33" s="7"/>
      <c r="C33" s="10"/>
      <c r="D33" s="10"/>
    </row>
    <row r="34" spans="1:4" x14ac:dyDescent="0.25">
      <c r="A34" s="10"/>
      <c r="B34" s="8"/>
      <c r="C34" s="10"/>
      <c r="D34" s="10"/>
    </row>
    <row r="35" spans="1:4" x14ac:dyDescent="0.25">
      <c r="A35" s="10"/>
      <c r="B35" s="7"/>
      <c r="C35" s="10"/>
      <c r="D35" s="16"/>
    </row>
    <row r="36" spans="1:4" x14ac:dyDescent="0.25">
      <c r="A36" s="10"/>
      <c r="B36" s="7"/>
      <c r="C36" s="10"/>
      <c r="D36" s="16"/>
    </row>
    <row r="37" spans="1:4" x14ac:dyDescent="0.25">
      <c r="A37" s="10"/>
      <c r="B37" s="8"/>
      <c r="C37" s="10"/>
      <c r="D37" s="10"/>
    </row>
    <row r="38" spans="1:4" x14ac:dyDescent="0.25">
      <c r="A38" s="10"/>
      <c r="B38" s="7"/>
      <c r="C38" s="10"/>
      <c r="D38" s="10"/>
    </row>
    <row r="39" spans="1:4" x14ac:dyDescent="0.25">
      <c r="A39" s="10"/>
      <c r="B39" s="7"/>
      <c r="C39" s="10"/>
      <c r="D39" s="10"/>
    </row>
    <row r="40" spans="1:4" x14ac:dyDescent="0.25">
      <c r="A40" s="10"/>
      <c r="B40" s="7"/>
      <c r="C40" s="10"/>
      <c r="D40" s="16"/>
    </row>
    <row r="41" spans="1:4" x14ac:dyDescent="0.25">
      <c r="A41" s="10"/>
      <c r="B41" s="7"/>
      <c r="C41" s="10"/>
      <c r="D41" s="10"/>
    </row>
    <row r="42" spans="1:4" x14ac:dyDescent="0.25">
      <c r="A42" s="10"/>
      <c r="B42" s="7"/>
      <c r="C42" s="10"/>
      <c r="D42" s="10"/>
    </row>
    <row r="43" spans="1:4" x14ac:dyDescent="0.25">
      <c r="A43" s="10"/>
      <c r="B43" s="7"/>
      <c r="C43" s="10"/>
      <c r="D43" s="16"/>
    </row>
    <row r="44" spans="1:4" x14ac:dyDescent="0.25">
      <c r="A44" s="10"/>
      <c r="B44" s="7"/>
      <c r="C44" s="10"/>
      <c r="D44" s="10"/>
    </row>
    <row r="45" spans="1:4" x14ac:dyDescent="0.25">
      <c r="A45" s="10"/>
      <c r="B45" s="7"/>
      <c r="C45" s="10"/>
      <c r="D45" s="16"/>
    </row>
    <row r="46" spans="1:4" x14ac:dyDescent="0.25">
      <c r="A46" s="10"/>
      <c r="B46" s="7"/>
      <c r="C46" s="10"/>
      <c r="D46" s="16"/>
    </row>
    <row r="47" spans="1:4" x14ac:dyDescent="0.25">
      <c r="A47" s="10"/>
      <c r="B47" s="8"/>
      <c r="C47" s="10"/>
      <c r="D47" s="16"/>
    </row>
    <row r="48" spans="1:4" x14ac:dyDescent="0.25">
      <c r="A48" s="10"/>
      <c r="B48" s="7"/>
      <c r="C48" s="10"/>
      <c r="D48" s="16"/>
    </row>
    <row r="49" spans="1:4" x14ac:dyDescent="0.25">
      <c r="A49" s="10"/>
      <c r="B49" s="7"/>
      <c r="C49" s="10"/>
      <c r="D49" s="16"/>
    </row>
    <row r="50" spans="1:4" x14ac:dyDescent="0.25">
      <c r="A50" s="10"/>
      <c r="B50" s="7"/>
      <c r="C50" s="10"/>
      <c r="D50" s="10"/>
    </row>
    <row r="51" spans="1:4" x14ac:dyDescent="0.25">
      <c r="A51" s="10"/>
      <c r="B51" s="7"/>
      <c r="C51" s="16"/>
      <c r="D51" s="16"/>
    </row>
    <row r="52" spans="1:4" x14ac:dyDescent="0.25">
      <c r="A52" s="10"/>
      <c r="B52" s="8"/>
      <c r="C52" s="16"/>
      <c r="D52" s="16"/>
    </row>
    <row r="53" spans="1:4" x14ac:dyDescent="0.25">
      <c r="A53" s="10"/>
      <c r="B53" s="8"/>
      <c r="C53" s="10"/>
      <c r="D53" s="16"/>
    </row>
    <row r="54" spans="1:4" x14ac:dyDescent="0.25">
      <c r="A54" s="10"/>
      <c r="B54" s="7"/>
      <c r="C54" s="10"/>
      <c r="D54" s="16"/>
    </row>
    <row r="55" spans="1:4" x14ac:dyDescent="0.25">
      <c r="A55" s="10"/>
      <c r="B55" s="7"/>
      <c r="C55" s="10"/>
      <c r="D55" s="16"/>
    </row>
    <row r="56" spans="1:4" x14ac:dyDescent="0.25">
      <c r="A56" s="10"/>
      <c r="B56" s="7"/>
      <c r="C56" s="10"/>
      <c r="D56" s="16"/>
    </row>
    <row r="57" spans="1:4" x14ac:dyDescent="0.25">
      <c r="A57" s="10"/>
      <c r="B57" s="7"/>
      <c r="C57" s="10"/>
      <c r="D57" s="16"/>
    </row>
    <row r="58" spans="1:4" x14ac:dyDescent="0.25">
      <c r="A58" s="10"/>
      <c r="B58" s="7"/>
      <c r="C58" s="16"/>
      <c r="D58" s="16"/>
    </row>
    <row r="59" spans="1:4" x14ac:dyDescent="0.25">
      <c r="A59" s="10"/>
      <c r="B59" s="8"/>
      <c r="C59" s="10"/>
      <c r="D59" s="16"/>
    </row>
    <row r="60" spans="1:4" x14ac:dyDescent="0.25">
      <c r="A60" s="10"/>
      <c r="B60" s="7"/>
      <c r="C60" s="10"/>
      <c r="D60" s="10"/>
    </row>
    <row r="61" spans="1:4" x14ac:dyDescent="0.25">
      <c r="A61" s="10"/>
      <c r="B61" s="8"/>
      <c r="C61" s="10"/>
      <c r="D61" s="10"/>
    </row>
    <row r="62" spans="1:4" x14ac:dyDescent="0.25">
      <c r="A62" s="10"/>
      <c r="B62" s="7"/>
      <c r="C62" s="16"/>
      <c r="D62" s="16"/>
    </row>
    <row r="63" spans="1:4" x14ac:dyDescent="0.25">
      <c r="B63" s="8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workbookViewId="0">
      <selection activeCell="D13" sqref="D13"/>
    </sheetView>
  </sheetViews>
  <sheetFormatPr defaultColWidth="9" defaultRowHeight="15" x14ac:dyDescent="0.25"/>
  <cols>
    <col min="1" max="1" width="4" customWidth="1"/>
    <col min="2" max="2" width="48.28515625" customWidth="1"/>
    <col min="3" max="3" width="9.5703125" customWidth="1"/>
    <col min="4" max="4" width="13.140625" customWidth="1"/>
  </cols>
  <sheetData>
    <row r="1" spans="1:8" ht="15.95" customHeight="1" x14ac:dyDescent="0.35">
      <c r="A1" s="1"/>
      <c r="B1" s="72" t="s">
        <v>0</v>
      </c>
      <c r="C1" s="72"/>
      <c r="D1" s="72"/>
      <c r="E1" s="40"/>
      <c r="F1" s="40"/>
      <c r="G1" s="40"/>
      <c r="H1" s="40"/>
    </row>
    <row r="2" spans="1:8" ht="15.95" customHeight="1" x14ac:dyDescent="0.25">
      <c r="A2" s="1"/>
      <c r="B2" s="73" t="s">
        <v>1</v>
      </c>
      <c r="C2" s="73"/>
      <c r="D2" s="73"/>
      <c r="E2" s="1"/>
      <c r="F2" s="1"/>
      <c r="G2" s="1"/>
      <c r="H2" s="1"/>
    </row>
    <row r="3" spans="1:8" ht="15.95" customHeight="1" x14ac:dyDescent="0.25">
      <c r="A3" s="1"/>
      <c r="B3" s="72" t="s">
        <v>33</v>
      </c>
      <c r="C3" s="72"/>
      <c r="D3" s="72"/>
      <c r="E3" s="1"/>
      <c r="F3" s="1"/>
      <c r="G3" s="1"/>
      <c r="H3" s="1"/>
    </row>
    <row r="4" spans="1:8" x14ac:dyDescent="0.25">
      <c r="A4" s="2"/>
      <c r="B4" s="3" t="s">
        <v>3</v>
      </c>
      <c r="C4" s="2" t="s">
        <v>4</v>
      </c>
      <c r="D4" s="2" t="s">
        <v>5</v>
      </c>
      <c r="E4" s="1"/>
      <c r="F4" s="1"/>
      <c r="G4" s="1"/>
      <c r="H4" s="1"/>
    </row>
    <row r="5" spans="1:8" x14ac:dyDescent="0.25">
      <c r="A5" s="5"/>
      <c r="B5" s="8" t="s">
        <v>12</v>
      </c>
      <c r="C5" s="5"/>
      <c r="D5" s="5"/>
      <c r="E5" s="1"/>
      <c r="F5" s="1"/>
      <c r="G5" s="1"/>
      <c r="H5" s="1"/>
    </row>
    <row r="6" spans="1:8" ht="30" x14ac:dyDescent="0.25">
      <c r="A6" s="57">
        <v>1</v>
      </c>
      <c r="B6" s="7" t="s">
        <v>34</v>
      </c>
      <c r="C6" s="58">
        <v>23426.7</v>
      </c>
      <c r="D6" s="9">
        <f>C6</f>
        <v>23426.7</v>
      </c>
    </row>
    <row r="7" spans="1:8" x14ac:dyDescent="0.25">
      <c r="A7" s="59"/>
      <c r="B7" s="60" t="s">
        <v>18</v>
      </c>
      <c r="C7" s="61"/>
      <c r="D7" s="16"/>
    </row>
    <row r="8" spans="1:8" ht="30" x14ac:dyDescent="0.25">
      <c r="A8" s="59">
        <v>1</v>
      </c>
      <c r="B8" s="7" t="s">
        <v>35</v>
      </c>
      <c r="C8" s="61">
        <v>11550</v>
      </c>
      <c r="D8" s="62">
        <f>C8+D6</f>
        <v>34976.699999999997</v>
      </c>
    </row>
    <row r="9" spans="1:8" x14ac:dyDescent="0.25">
      <c r="A9" s="59"/>
      <c r="B9" s="8" t="s">
        <v>25</v>
      </c>
      <c r="C9" s="61"/>
      <c r="D9" s="13"/>
    </row>
    <row r="10" spans="1:8" ht="30" x14ac:dyDescent="0.25">
      <c r="A10" s="59">
        <v>1</v>
      </c>
      <c r="B10" s="44" t="s">
        <v>87</v>
      </c>
      <c r="C10" s="21">
        <v>10550</v>
      </c>
      <c r="D10" s="21">
        <f>C10+D8</f>
        <v>45526.7</v>
      </c>
    </row>
    <row r="11" spans="1:8" x14ac:dyDescent="0.25">
      <c r="A11" s="63"/>
      <c r="B11" s="55" t="s">
        <v>49</v>
      </c>
      <c r="C11" s="19"/>
      <c r="D11" s="20"/>
    </row>
    <row r="12" spans="1:8" x14ac:dyDescent="0.25">
      <c r="A12" s="47">
        <v>1</v>
      </c>
      <c r="B12" s="44" t="s">
        <v>97</v>
      </c>
      <c r="C12" s="44">
        <v>5250</v>
      </c>
      <c r="D12" s="48">
        <f>C12+D10</f>
        <v>50776.7</v>
      </c>
    </row>
    <row r="13" spans="1:8" x14ac:dyDescent="0.25">
      <c r="A13" s="59"/>
      <c r="B13" s="16"/>
      <c r="C13" s="10"/>
      <c r="D13" s="16"/>
    </row>
    <row r="14" spans="1:8" x14ac:dyDescent="0.25">
      <c r="A14" s="10"/>
      <c r="B14" s="7"/>
      <c r="C14" s="10"/>
      <c r="D14" s="21"/>
    </row>
    <row r="15" spans="1:8" x14ac:dyDescent="0.25">
      <c r="A15" s="10"/>
      <c r="B15" s="7"/>
      <c r="C15" s="10"/>
      <c r="D15" s="16"/>
    </row>
    <row r="16" spans="1:8" x14ac:dyDescent="0.25">
      <c r="A16" s="10"/>
      <c r="B16" s="16"/>
      <c r="C16" s="16"/>
      <c r="D16" s="21"/>
    </row>
    <row r="17" spans="1:4" x14ac:dyDescent="0.25">
      <c r="A17" s="10"/>
      <c r="B17" s="22"/>
      <c r="C17" s="10"/>
      <c r="D17" s="16"/>
    </row>
    <row r="18" spans="1:4" x14ac:dyDescent="0.25">
      <c r="A18" s="10"/>
      <c r="B18" s="10"/>
      <c r="C18" s="10"/>
      <c r="D18" s="16"/>
    </row>
    <row r="19" spans="1:4" x14ac:dyDescent="0.25">
      <c r="A19" s="10"/>
      <c r="B19" s="10"/>
      <c r="C19" s="10"/>
      <c r="D19" s="16"/>
    </row>
    <row r="20" spans="1:4" x14ac:dyDescent="0.25">
      <c r="A20" s="10"/>
      <c r="B20" s="10"/>
      <c r="C20" s="10"/>
      <c r="D20" s="10"/>
    </row>
    <row r="21" spans="1:4" x14ac:dyDescent="0.25">
      <c r="A21" s="10"/>
      <c r="B21" s="10"/>
      <c r="C21" s="10"/>
      <c r="D21" s="16"/>
    </row>
    <row r="22" spans="1:4" x14ac:dyDescent="0.25">
      <c r="A22" s="10"/>
      <c r="B22" s="7"/>
      <c r="C22" s="10"/>
      <c r="D22" s="16"/>
    </row>
    <row r="23" spans="1:4" x14ac:dyDescent="0.25">
      <c r="A23" s="10"/>
      <c r="B23" s="16"/>
      <c r="C23" s="16"/>
      <c r="D23" s="16"/>
    </row>
    <row r="24" spans="1:4" x14ac:dyDescent="0.25">
      <c r="A24" s="10"/>
      <c r="B24" s="16"/>
      <c r="C24" s="10"/>
      <c r="D24" s="10"/>
    </row>
    <row r="25" spans="1:4" x14ac:dyDescent="0.25">
      <c r="A25" s="10"/>
      <c r="B25" s="7"/>
      <c r="C25" s="10"/>
      <c r="D25" s="10"/>
    </row>
    <row r="26" spans="1:4" x14ac:dyDescent="0.25">
      <c r="A26" s="10"/>
      <c r="B26" s="7"/>
      <c r="C26" s="10"/>
      <c r="D26" s="16"/>
    </row>
    <row r="27" spans="1:4" x14ac:dyDescent="0.25">
      <c r="A27" s="10"/>
      <c r="B27" s="16"/>
      <c r="C27" s="16"/>
      <c r="D27" s="16"/>
    </row>
    <row r="28" spans="1:4" x14ac:dyDescent="0.25">
      <c r="A28" s="10"/>
      <c r="B28" s="10"/>
      <c r="C28" s="10"/>
      <c r="D28" s="10"/>
    </row>
    <row r="29" spans="1:4" x14ac:dyDescent="0.25">
      <c r="A29" s="10"/>
      <c r="B29" s="16"/>
      <c r="C29" s="16"/>
      <c r="D29" s="16"/>
    </row>
    <row r="30" spans="1:4" x14ac:dyDescent="0.25">
      <c r="A30" s="10"/>
      <c r="B30" s="16"/>
      <c r="C30" s="10"/>
      <c r="D30" s="10"/>
    </row>
    <row r="31" spans="1:4" x14ac:dyDescent="0.25">
      <c r="A31" s="10"/>
      <c r="B31" s="10"/>
      <c r="C31" s="10"/>
      <c r="D31" s="10"/>
    </row>
    <row r="32" spans="1:4" x14ac:dyDescent="0.25">
      <c r="A32" s="10"/>
      <c r="B32" s="16"/>
      <c r="C32" s="16"/>
      <c r="D32" s="16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D11" sqref="D11"/>
    </sheetView>
  </sheetViews>
  <sheetFormatPr defaultColWidth="9"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2" t="s">
        <v>36</v>
      </c>
      <c r="C1" s="72"/>
      <c r="D1" s="72"/>
    </row>
    <row r="2" spans="1:4" ht="15.75" x14ac:dyDescent="0.25">
      <c r="A2" s="1"/>
      <c r="B2" s="73" t="s">
        <v>1</v>
      </c>
      <c r="C2" s="73"/>
      <c r="D2" s="73"/>
    </row>
    <row r="3" spans="1:4" ht="15.75" x14ac:dyDescent="0.25">
      <c r="A3" s="1"/>
      <c r="B3" s="72" t="s">
        <v>37</v>
      </c>
      <c r="C3" s="72"/>
      <c r="D3" s="72"/>
    </row>
    <row r="4" spans="1:4" ht="26.25" x14ac:dyDescent="0.25">
      <c r="A4" s="2"/>
      <c r="B4" s="3" t="s">
        <v>3</v>
      </c>
      <c r="C4" s="2" t="s">
        <v>4</v>
      </c>
      <c r="D4" s="2" t="s">
        <v>5</v>
      </c>
    </row>
    <row r="5" spans="1:4" x14ac:dyDescent="0.25">
      <c r="A5" s="5"/>
      <c r="B5" s="8" t="s">
        <v>6</v>
      </c>
      <c r="C5" s="5"/>
      <c r="D5" s="5"/>
    </row>
    <row r="6" spans="1:4" ht="30" x14ac:dyDescent="0.25">
      <c r="A6" s="5">
        <v>1</v>
      </c>
      <c r="B6" s="7" t="s">
        <v>38</v>
      </c>
      <c r="C6" s="51">
        <v>5746.42</v>
      </c>
      <c r="D6" s="5">
        <v>5746.42</v>
      </c>
    </row>
    <row r="7" spans="1:4" x14ac:dyDescent="0.25">
      <c r="A7" s="5"/>
      <c r="B7" s="8" t="s">
        <v>49</v>
      </c>
      <c r="C7" s="51"/>
      <c r="D7" s="5"/>
    </row>
    <row r="8" spans="1:4" x14ac:dyDescent="0.25">
      <c r="A8" s="5">
        <v>1</v>
      </c>
      <c r="B8" s="68" t="s">
        <v>96</v>
      </c>
      <c r="C8" s="51">
        <v>2783.3</v>
      </c>
      <c r="D8" s="5">
        <f>C8+D6</f>
        <v>8529.7200000000012</v>
      </c>
    </row>
    <row r="9" spans="1:4" x14ac:dyDescent="0.25">
      <c r="A9" s="8"/>
      <c r="B9" s="8" t="s">
        <v>50</v>
      </c>
      <c r="C9" s="52"/>
      <c r="D9" s="8"/>
    </row>
    <row r="10" spans="1:4" ht="30" x14ac:dyDescent="0.25">
      <c r="A10" s="8">
        <v>1</v>
      </c>
      <c r="B10" s="69" t="s">
        <v>99</v>
      </c>
      <c r="C10" s="52">
        <v>2192.1999999999998</v>
      </c>
      <c r="D10" s="8">
        <f>C10+D8</f>
        <v>10721.920000000002</v>
      </c>
    </row>
    <row r="11" spans="1:4" x14ac:dyDescent="0.25">
      <c r="A11" s="8"/>
      <c r="B11" s="7"/>
      <c r="C11" s="52"/>
      <c r="D11" s="8"/>
    </row>
    <row r="12" spans="1:4" x14ac:dyDescent="0.25">
      <c r="A12" s="16"/>
      <c r="B12" s="16"/>
      <c r="C12" s="12"/>
      <c r="D12" s="16"/>
    </row>
    <row r="13" spans="1:4" x14ac:dyDescent="0.25">
      <c r="A13" s="10"/>
      <c r="B13" s="7"/>
      <c r="C13" s="53"/>
      <c r="D13" s="54"/>
    </row>
    <row r="14" spans="1:4" x14ac:dyDescent="0.25">
      <c r="A14" s="14"/>
      <c r="B14" s="15"/>
      <c r="C14" s="16"/>
      <c r="D14" s="16"/>
    </row>
    <row r="15" spans="1:4" x14ac:dyDescent="0.25">
      <c r="A15" s="17"/>
      <c r="B15" s="55"/>
      <c r="C15" s="19"/>
      <c r="D15" s="56"/>
    </row>
    <row r="16" spans="1:4" x14ac:dyDescent="0.25">
      <c r="A16" s="10"/>
      <c r="B16" s="7"/>
      <c r="C16" s="10"/>
      <c r="D16" s="10"/>
    </row>
    <row r="17" spans="1:4" x14ac:dyDescent="0.25">
      <c r="A17" s="10"/>
      <c r="B17" s="10"/>
      <c r="C17" s="10"/>
      <c r="D17" s="10"/>
    </row>
    <row r="18" spans="1:4" x14ac:dyDescent="0.25">
      <c r="A18" s="10"/>
      <c r="B18" s="10"/>
      <c r="C18" s="10"/>
      <c r="D18" s="10"/>
    </row>
    <row r="19" spans="1:4" x14ac:dyDescent="0.25">
      <c r="A19" s="10"/>
      <c r="B19" s="16"/>
      <c r="C19" s="16"/>
      <c r="D19" s="16"/>
    </row>
    <row r="20" spans="1:4" x14ac:dyDescent="0.25">
      <c r="A20" s="10"/>
      <c r="B20" s="16"/>
      <c r="C20" s="10"/>
      <c r="D20" s="10"/>
    </row>
    <row r="21" spans="1:4" x14ac:dyDescent="0.25">
      <c r="A21" s="10"/>
      <c r="B21" s="22"/>
      <c r="C21" s="10"/>
      <c r="D21" s="10"/>
    </row>
    <row r="22" spans="1:4" x14ac:dyDescent="0.25">
      <c r="A22" s="10"/>
      <c r="B22" s="10"/>
      <c r="C22" s="10"/>
      <c r="D22" s="10"/>
    </row>
    <row r="23" spans="1:4" x14ac:dyDescent="0.25">
      <c r="A23" s="10"/>
      <c r="B23" s="16"/>
      <c r="C23" s="16"/>
      <c r="D23" s="16"/>
    </row>
    <row r="24" spans="1:4" x14ac:dyDescent="0.25">
      <c r="A24" s="10"/>
      <c r="B24" s="16"/>
      <c r="C24" s="10"/>
      <c r="D24" s="10"/>
    </row>
    <row r="25" spans="1:4" x14ac:dyDescent="0.25">
      <c r="A25" s="10"/>
      <c r="B25" s="7"/>
      <c r="C25" s="10"/>
      <c r="D25" s="10"/>
    </row>
    <row r="26" spans="1:4" x14ac:dyDescent="0.25">
      <c r="A26" s="10"/>
      <c r="B26" s="7"/>
      <c r="C26" s="10"/>
      <c r="D26" s="10"/>
    </row>
    <row r="27" spans="1:4" x14ac:dyDescent="0.25">
      <c r="A27" s="10"/>
      <c r="B27" s="16"/>
      <c r="C27" s="16"/>
      <c r="D27" s="16"/>
    </row>
    <row r="28" spans="1:4" x14ac:dyDescent="0.25">
      <c r="A28" s="10"/>
      <c r="B28" s="16"/>
      <c r="C28" s="10"/>
      <c r="D28" s="10"/>
    </row>
    <row r="29" spans="1:4" x14ac:dyDescent="0.25">
      <c r="A29" s="10"/>
      <c r="B29" s="7"/>
      <c r="C29" s="10"/>
      <c r="D29" s="10"/>
    </row>
    <row r="30" spans="1:4" x14ac:dyDescent="0.25">
      <c r="A30" s="10"/>
      <c r="B30" s="7"/>
      <c r="C30" s="10"/>
      <c r="D30" s="16"/>
    </row>
    <row r="31" spans="1:4" x14ac:dyDescent="0.25">
      <c r="A31" s="10"/>
      <c r="B31" s="16"/>
      <c r="C31" s="16"/>
      <c r="D31" s="16"/>
    </row>
    <row r="32" spans="1:4" x14ac:dyDescent="0.25">
      <c r="A32" s="10"/>
      <c r="B32" s="10"/>
      <c r="C32" s="10"/>
      <c r="D32" s="10"/>
    </row>
    <row r="33" spans="1:4" x14ac:dyDescent="0.25">
      <c r="A33" s="10"/>
      <c r="B33" s="16"/>
      <c r="C33" s="16"/>
      <c r="D33" s="16"/>
    </row>
    <row r="34" spans="1:4" x14ac:dyDescent="0.25">
      <c r="A34" s="10"/>
      <c r="B34" s="16"/>
      <c r="C34" s="10"/>
      <c r="D34" s="10"/>
    </row>
    <row r="35" spans="1:4" x14ac:dyDescent="0.25">
      <c r="A35" s="10"/>
      <c r="B35" s="10"/>
      <c r="C35" s="10"/>
      <c r="D35" s="10"/>
    </row>
    <row r="36" spans="1:4" x14ac:dyDescent="0.25">
      <c r="A36" s="10"/>
      <c r="B36" s="16"/>
      <c r="C36" s="16"/>
      <c r="D36" s="16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9"/>
  <sheetViews>
    <sheetView workbookViewId="0">
      <selection activeCell="C15" sqref="C15"/>
    </sheetView>
  </sheetViews>
  <sheetFormatPr defaultColWidth="9" defaultRowHeight="15" x14ac:dyDescent="0.25"/>
  <cols>
    <col min="1" max="1" width="3.7109375" customWidth="1"/>
    <col min="2" max="2" width="49.42578125" customWidth="1"/>
    <col min="3" max="3" width="9.5703125" customWidth="1"/>
    <col min="4" max="4" width="12.7109375" customWidth="1"/>
  </cols>
  <sheetData>
    <row r="1" spans="1:8" ht="21" x14ac:dyDescent="0.35">
      <c r="A1" s="1"/>
      <c r="B1" s="72" t="s">
        <v>39</v>
      </c>
      <c r="C1" s="72"/>
      <c r="D1" s="72"/>
      <c r="E1" s="40"/>
      <c r="F1" s="40"/>
      <c r="G1" s="40"/>
      <c r="H1" s="40"/>
    </row>
    <row r="2" spans="1:8" ht="15.75" x14ac:dyDescent="0.25">
      <c r="A2" s="1"/>
      <c r="B2" s="73" t="s">
        <v>1</v>
      </c>
      <c r="C2" s="73"/>
      <c r="D2" s="73"/>
      <c r="E2" s="1"/>
      <c r="F2" s="1"/>
      <c r="G2" s="1"/>
      <c r="H2" s="1"/>
    </row>
    <row r="3" spans="1:8" ht="15.75" x14ac:dyDescent="0.25">
      <c r="A3" s="1"/>
      <c r="B3" s="72" t="s">
        <v>40</v>
      </c>
      <c r="C3" s="72"/>
      <c r="D3" s="72"/>
      <c r="E3" s="1"/>
      <c r="F3" s="1"/>
      <c r="G3" s="1"/>
      <c r="H3" s="1"/>
    </row>
    <row r="4" spans="1:8" x14ac:dyDescent="0.25">
      <c r="A4" s="2"/>
      <c r="B4" s="3" t="s">
        <v>3</v>
      </c>
      <c r="C4" s="2" t="s">
        <v>4</v>
      </c>
      <c r="D4" s="3" t="s">
        <v>5</v>
      </c>
      <c r="E4" s="1"/>
      <c r="F4" s="1"/>
      <c r="G4" s="1"/>
      <c r="H4" s="1"/>
    </row>
    <row r="5" spans="1:8" ht="15.75" x14ac:dyDescent="0.25">
      <c r="A5" s="41"/>
      <c r="B5" s="42" t="s">
        <v>6</v>
      </c>
      <c r="C5" s="43"/>
      <c r="D5" s="41"/>
      <c r="E5" s="1"/>
      <c r="F5" s="1"/>
      <c r="G5" s="1"/>
      <c r="H5" s="1"/>
    </row>
    <row r="6" spans="1:8" s="1" customFormat="1" ht="30" x14ac:dyDescent="0.25">
      <c r="A6" s="44">
        <v>1</v>
      </c>
      <c r="B6" s="44" t="s">
        <v>41</v>
      </c>
      <c r="C6" s="44">
        <v>5544</v>
      </c>
      <c r="D6" s="45">
        <f>C6</f>
        <v>5544</v>
      </c>
    </row>
    <row r="7" spans="1:8" s="1" customFormat="1" x14ac:dyDescent="0.25">
      <c r="A7" s="44"/>
      <c r="B7" s="45" t="s">
        <v>18</v>
      </c>
      <c r="C7" s="44"/>
      <c r="D7" s="46"/>
    </row>
    <row r="8" spans="1:8" s="11" customFormat="1" x14ac:dyDescent="0.25">
      <c r="A8" s="47">
        <v>1</v>
      </c>
      <c r="B8" s="44" t="s">
        <v>42</v>
      </c>
      <c r="C8" s="47">
        <v>2386.1999999999998</v>
      </c>
      <c r="D8" s="48">
        <f>C8+D6</f>
        <v>7930.2</v>
      </c>
    </row>
    <row r="9" spans="1:8" x14ac:dyDescent="0.25">
      <c r="A9" s="47"/>
      <c r="B9" s="45" t="s">
        <v>23</v>
      </c>
      <c r="C9" s="47"/>
      <c r="D9" s="48"/>
    </row>
    <row r="10" spans="1:8" x14ac:dyDescent="0.25">
      <c r="A10" s="47">
        <v>1</v>
      </c>
      <c r="B10" s="44" t="s">
        <v>43</v>
      </c>
      <c r="C10" s="47">
        <v>2804.8</v>
      </c>
      <c r="D10" s="48"/>
    </row>
    <row r="11" spans="1:8" s="11" customFormat="1" x14ac:dyDescent="0.25">
      <c r="A11" s="47">
        <v>2</v>
      </c>
      <c r="B11" s="44" t="s">
        <v>44</v>
      </c>
      <c r="C11" s="47">
        <v>13892.71</v>
      </c>
      <c r="D11" s="48"/>
    </row>
    <row r="12" spans="1:8" x14ac:dyDescent="0.25">
      <c r="A12" s="47">
        <v>3</v>
      </c>
      <c r="B12" s="44" t="s">
        <v>45</v>
      </c>
      <c r="C12" s="47">
        <v>7839.2</v>
      </c>
      <c r="D12" s="48"/>
    </row>
    <row r="13" spans="1:8" x14ac:dyDescent="0.25">
      <c r="A13" s="49"/>
      <c r="B13" s="45" t="s">
        <v>24</v>
      </c>
      <c r="C13" s="49">
        <f>SUM(C10:C12)</f>
        <v>24536.71</v>
      </c>
      <c r="D13" s="48">
        <f>C13+D8</f>
        <v>32466.91</v>
      </c>
    </row>
    <row r="14" spans="1:8" x14ac:dyDescent="0.25">
      <c r="A14" s="47"/>
      <c r="B14" s="67" t="s">
        <v>47</v>
      </c>
      <c r="C14" s="47"/>
      <c r="D14" s="48"/>
    </row>
    <row r="15" spans="1:8" ht="30" x14ac:dyDescent="0.25">
      <c r="A15" s="47">
        <v>1</v>
      </c>
      <c r="B15" s="44" t="s">
        <v>86</v>
      </c>
      <c r="C15" s="49">
        <v>7584.64</v>
      </c>
      <c r="D15" s="48">
        <f>C15+D13</f>
        <v>40051.550000000003</v>
      </c>
    </row>
    <row r="16" spans="1:8" x14ac:dyDescent="0.25">
      <c r="A16" s="47"/>
      <c r="B16" s="45"/>
      <c r="C16" s="49"/>
      <c r="D16" s="48"/>
    </row>
    <row r="17" spans="1:4" x14ac:dyDescent="0.25">
      <c r="A17" s="47"/>
      <c r="B17" s="45"/>
      <c r="C17" s="47"/>
      <c r="D17" s="47"/>
    </row>
    <row r="18" spans="1:4" x14ac:dyDescent="0.25">
      <c r="A18" s="47"/>
      <c r="B18" s="44"/>
      <c r="C18" s="47"/>
      <c r="D18" s="47"/>
    </row>
    <row r="19" spans="1:4" x14ac:dyDescent="0.25">
      <c r="A19" s="47"/>
      <c r="B19" s="45"/>
      <c r="C19" s="49"/>
      <c r="D19" s="49"/>
    </row>
    <row r="20" spans="1:4" x14ac:dyDescent="0.25">
      <c r="A20" s="47"/>
      <c r="B20" s="45"/>
      <c r="C20" s="49"/>
      <c r="D20" s="49"/>
    </row>
    <row r="21" spans="1:4" x14ac:dyDescent="0.25">
      <c r="A21" s="47"/>
      <c r="B21" s="44"/>
      <c r="C21" s="47"/>
      <c r="D21" s="47"/>
    </row>
    <row r="22" spans="1:4" x14ac:dyDescent="0.25">
      <c r="A22" s="47"/>
      <c r="B22" s="44"/>
      <c r="C22" s="47"/>
      <c r="D22" s="47"/>
    </row>
    <row r="23" spans="1:4" x14ac:dyDescent="0.25">
      <c r="A23" s="47"/>
      <c r="B23" s="45"/>
      <c r="C23" s="49"/>
      <c r="D23" s="49"/>
    </row>
    <row r="24" spans="1:4" x14ac:dyDescent="0.25">
      <c r="A24" s="47"/>
      <c r="B24" s="45"/>
      <c r="C24" s="47"/>
      <c r="D24" s="47"/>
    </row>
    <row r="25" spans="1:4" x14ac:dyDescent="0.25">
      <c r="A25" s="47"/>
      <c r="B25" s="44"/>
      <c r="C25" s="47"/>
      <c r="D25" s="47"/>
    </row>
    <row r="26" spans="1:4" x14ac:dyDescent="0.25">
      <c r="A26" s="47"/>
      <c r="B26" s="45"/>
      <c r="C26" s="49"/>
      <c r="D26" s="49"/>
    </row>
    <row r="27" spans="1:4" x14ac:dyDescent="0.25">
      <c r="A27" s="47"/>
      <c r="B27" s="45"/>
      <c r="C27" s="47"/>
      <c r="D27" s="47"/>
    </row>
    <row r="28" spans="1:4" x14ac:dyDescent="0.25">
      <c r="A28" s="47"/>
      <c r="B28" s="44"/>
      <c r="C28" s="47"/>
      <c r="D28" s="47"/>
    </row>
    <row r="29" spans="1:4" x14ac:dyDescent="0.25">
      <c r="A29" s="47"/>
      <c r="B29" s="45"/>
      <c r="C29" s="49"/>
      <c r="D29" s="49"/>
    </row>
    <row r="30" spans="1:4" x14ac:dyDescent="0.25">
      <c r="A30" s="47"/>
      <c r="B30" s="45"/>
      <c r="C30" s="47"/>
      <c r="D30" s="47"/>
    </row>
    <row r="31" spans="1:4" x14ac:dyDescent="0.25">
      <c r="A31" s="47"/>
      <c r="B31" s="44"/>
      <c r="C31" s="47"/>
      <c r="D31" s="49"/>
    </row>
    <row r="32" spans="1:4" x14ac:dyDescent="0.25">
      <c r="A32" s="47"/>
      <c r="B32" s="45"/>
      <c r="C32" s="49"/>
      <c r="D32" s="49"/>
    </row>
    <row r="33" spans="1:4" x14ac:dyDescent="0.25">
      <c r="A33" s="47"/>
      <c r="B33" s="44"/>
      <c r="C33" s="47"/>
      <c r="D33" s="47"/>
    </row>
    <row r="34" spans="1:4" x14ac:dyDescent="0.25">
      <c r="A34" s="47"/>
      <c r="B34" s="45"/>
      <c r="C34" s="49"/>
      <c r="D34" s="49"/>
    </row>
    <row r="35" spans="1:4" x14ac:dyDescent="0.25">
      <c r="A35" s="50"/>
      <c r="B35" s="50"/>
      <c r="C35" s="50"/>
      <c r="D35" s="50"/>
    </row>
    <row r="36" spans="1:4" x14ac:dyDescent="0.25">
      <c r="A36" s="50"/>
      <c r="B36" s="50"/>
      <c r="C36" s="50"/>
      <c r="D36" s="50"/>
    </row>
    <row r="37" spans="1:4" x14ac:dyDescent="0.25">
      <c r="A37" s="50"/>
      <c r="B37" s="50"/>
      <c r="C37" s="50"/>
      <c r="D37" s="50"/>
    </row>
    <row r="38" spans="1:4" x14ac:dyDescent="0.25">
      <c r="A38" s="50"/>
      <c r="B38" s="50"/>
      <c r="C38" s="50"/>
      <c r="D38" s="50"/>
    </row>
    <row r="39" spans="1:4" x14ac:dyDescent="0.25">
      <c r="A39" s="50"/>
      <c r="B39" s="50"/>
      <c r="C39" s="50"/>
      <c r="D39" s="5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topLeftCell="A2" zoomScale="65" zoomScaleNormal="65" workbookViewId="0">
      <selection activeCell="A10" sqref="A10"/>
    </sheetView>
  </sheetViews>
  <sheetFormatPr defaultColWidth="9" defaultRowHeight="15" x14ac:dyDescent="0.25"/>
  <cols>
    <col min="1" max="1" width="28.5703125" style="1" customWidth="1"/>
    <col min="2" max="2" width="16.4257812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6.7109375" customWidth="1"/>
    <col min="12" max="12" width="17" customWidth="1"/>
    <col min="13" max="13" width="15.28515625" customWidth="1"/>
    <col min="14" max="14" width="19.28515625" customWidth="1"/>
  </cols>
  <sheetData>
    <row r="1" spans="1:14" ht="15.75" x14ac:dyDescent="0.25">
      <c r="A1" s="74" t="s">
        <v>46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15.75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23" customFormat="1" ht="20.25" customHeight="1" x14ac:dyDescent="0.25">
      <c r="A3" s="3"/>
      <c r="B3" s="26" t="s">
        <v>6</v>
      </c>
      <c r="C3" s="26" t="s">
        <v>12</v>
      </c>
      <c r="D3" s="26" t="s">
        <v>16</v>
      </c>
      <c r="E3" s="26" t="s">
        <v>18</v>
      </c>
      <c r="F3" s="26" t="s">
        <v>21</v>
      </c>
      <c r="G3" s="26" t="s">
        <v>23</v>
      </c>
      <c r="H3" s="26" t="s">
        <v>25</v>
      </c>
      <c r="I3" s="26" t="s">
        <v>47</v>
      </c>
      <c r="J3" s="26" t="s">
        <v>48</v>
      </c>
      <c r="K3" s="26" t="s">
        <v>49</v>
      </c>
      <c r="L3" s="26" t="s">
        <v>50</v>
      </c>
      <c r="M3" s="26" t="s">
        <v>51</v>
      </c>
      <c r="N3" s="37" t="s">
        <v>52</v>
      </c>
    </row>
    <row r="4" spans="1:14" ht="39.75" customHeight="1" x14ac:dyDescent="0.35">
      <c r="A4" s="27" t="s">
        <v>53</v>
      </c>
      <c r="B4" s="28">
        <f>B5+B6+B7</f>
        <v>47128.62</v>
      </c>
      <c r="C4" s="28">
        <f t="shared" ref="C4:N4" si="0">C5+C6+C7</f>
        <v>42753.62</v>
      </c>
      <c r="D4" s="28">
        <f t="shared" si="0"/>
        <v>42753.62</v>
      </c>
      <c r="E4" s="28">
        <f t="shared" si="0"/>
        <v>42753.62</v>
      </c>
      <c r="F4" s="28">
        <f t="shared" si="0"/>
        <v>42753.62</v>
      </c>
      <c r="G4" s="28">
        <f t="shared" si="0"/>
        <v>42753.62</v>
      </c>
      <c r="H4" s="28">
        <f t="shared" si="0"/>
        <v>47016.07</v>
      </c>
      <c r="I4" s="28">
        <f t="shared" si="0"/>
        <v>47016.07</v>
      </c>
      <c r="J4" s="28">
        <f t="shared" si="0"/>
        <v>47016.07</v>
      </c>
      <c r="K4" s="28">
        <f t="shared" si="0"/>
        <v>47016.07</v>
      </c>
      <c r="L4" s="28">
        <f t="shared" si="0"/>
        <v>47016.07</v>
      </c>
      <c r="M4" s="28">
        <f t="shared" si="0"/>
        <v>54296.07</v>
      </c>
      <c r="N4" s="28">
        <f t="shared" si="0"/>
        <v>550273.14</v>
      </c>
    </row>
    <row r="5" spans="1:14" ht="39" customHeight="1" x14ac:dyDescent="0.35">
      <c r="A5" s="27" t="s">
        <v>54</v>
      </c>
      <c r="B5" s="29">
        <v>31817.65</v>
      </c>
      <c r="C5" s="29">
        <v>31817.65</v>
      </c>
      <c r="D5" s="29">
        <v>31817.65</v>
      </c>
      <c r="E5" s="29">
        <v>31817.65</v>
      </c>
      <c r="F5" s="29">
        <v>31817.65</v>
      </c>
      <c r="G5" s="29">
        <v>31817.65</v>
      </c>
      <c r="H5" s="29">
        <v>35003.72</v>
      </c>
      <c r="I5" s="29">
        <v>35003.72</v>
      </c>
      <c r="J5" s="29">
        <v>35003.72</v>
      </c>
      <c r="K5" s="29">
        <v>35003.72</v>
      </c>
      <c r="L5" s="29">
        <v>35003.72</v>
      </c>
      <c r="M5" s="29">
        <v>35003.72</v>
      </c>
      <c r="N5" s="29">
        <f>SUM(B5:M5)</f>
        <v>400928.22</v>
      </c>
    </row>
    <row r="6" spans="1:14" ht="44.25" customHeight="1" x14ac:dyDescent="0.35">
      <c r="A6" s="27" t="s">
        <v>55</v>
      </c>
      <c r="B6" s="29">
        <v>10935.97</v>
      </c>
      <c r="C6" s="29">
        <v>10935.97</v>
      </c>
      <c r="D6" s="29">
        <v>10935.97</v>
      </c>
      <c r="E6" s="29">
        <v>10935.97</v>
      </c>
      <c r="F6" s="29">
        <v>10935.97</v>
      </c>
      <c r="G6" s="29">
        <v>10935.97</v>
      </c>
      <c r="H6" s="29">
        <v>12012.35</v>
      </c>
      <c r="I6" s="29">
        <v>12012.35</v>
      </c>
      <c r="J6" s="29">
        <v>12012.35</v>
      </c>
      <c r="K6" s="29">
        <v>12012.35</v>
      </c>
      <c r="L6" s="29">
        <v>12012.35</v>
      </c>
      <c r="M6" s="29">
        <v>12012.35</v>
      </c>
      <c r="N6" s="29">
        <f>SUM(B6:M6)</f>
        <v>137689.92000000001</v>
      </c>
    </row>
    <row r="7" spans="1:14" ht="44.25" customHeight="1" x14ac:dyDescent="0.35">
      <c r="A7" s="27" t="s">
        <v>56</v>
      </c>
      <c r="B7" s="29">
        <v>4375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>
        <v>7280</v>
      </c>
      <c r="N7" s="29">
        <f>SUM(B7:M7)</f>
        <v>11655</v>
      </c>
    </row>
    <row r="8" spans="1:14" ht="36" customHeight="1" x14ac:dyDescent="0.35">
      <c r="A8" s="30" t="s">
        <v>57</v>
      </c>
      <c r="B8" s="28">
        <f>B9+B10+B11+B12+B13</f>
        <v>42696.21</v>
      </c>
      <c r="C8" s="28">
        <f>C9+C10+C11+C12+C13</f>
        <v>40588.97</v>
      </c>
      <c r="D8" s="28">
        <f t="shared" ref="D8:M8" si="1">D9+D10+D11+D12+D13</f>
        <v>36442.32</v>
      </c>
      <c r="E8" s="28">
        <f t="shared" si="1"/>
        <v>41371.620000000003</v>
      </c>
      <c r="F8" s="28">
        <f t="shared" si="1"/>
        <v>36201.730000000003</v>
      </c>
      <c r="G8" s="28">
        <f t="shared" si="1"/>
        <v>36247.32</v>
      </c>
      <c r="H8" s="28">
        <f t="shared" si="1"/>
        <v>35797.97</v>
      </c>
      <c r="I8" s="28">
        <f t="shared" si="1"/>
        <v>38665.449999999997</v>
      </c>
      <c r="J8" s="28">
        <f t="shared" si="1"/>
        <v>38711.699999999997</v>
      </c>
      <c r="K8" s="28">
        <f t="shared" si="1"/>
        <v>38346.03</v>
      </c>
      <c r="L8" s="28">
        <f t="shared" si="1"/>
        <v>33814.789999999994</v>
      </c>
      <c r="M8" s="28">
        <f t="shared" si="1"/>
        <v>58355.11</v>
      </c>
      <c r="N8" s="28">
        <f t="shared" ref="N8:N23" si="2">SUM(B8:M8)</f>
        <v>477239.22000000003</v>
      </c>
    </row>
    <row r="9" spans="1:14" ht="40.5" customHeight="1" x14ac:dyDescent="0.35">
      <c r="A9" s="27" t="s">
        <v>58</v>
      </c>
      <c r="B9" s="29">
        <v>9351.6200000000008</v>
      </c>
      <c r="C9" s="29">
        <v>7151.8</v>
      </c>
      <c r="D9" s="29">
        <v>2158.92</v>
      </c>
      <c r="E9" s="29">
        <v>6746.92</v>
      </c>
      <c r="F9" s="29">
        <v>2158.92</v>
      </c>
      <c r="G9" s="29">
        <v>2158.92</v>
      </c>
      <c r="H9" s="29">
        <v>2158.92</v>
      </c>
      <c r="I9" s="29">
        <v>4824.5200000000004</v>
      </c>
      <c r="J9" s="29">
        <v>4648.92</v>
      </c>
      <c r="K9" s="29">
        <v>2158.92</v>
      </c>
      <c r="L9" s="29">
        <v>2158.92</v>
      </c>
      <c r="M9" s="29">
        <v>4109.32</v>
      </c>
      <c r="N9" s="28">
        <f t="shared" si="2"/>
        <v>49786.619999999988</v>
      </c>
    </row>
    <row r="10" spans="1:14" ht="45.75" customHeight="1" x14ac:dyDescent="0.35">
      <c r="A10" s="27" t="s">
        <v>59</v>
      </c>
      <c r="B10" s="31">
        <v>5616</v>
      </c>
      <c r="C10" s="29">
        <v>5616</v>
      </c>
      <c r="D10" s="29">
        <v>7056</v>
      </c>
      <c r="E10" s="29">
        <v>5616</v>
      </c>
      <c r="F10" s="29">
        <v>5616</v>
      </c>
      <c r="G10" s="29">
        <v>5616</v>
      </c>
      <c r="H10" s="29">
        <v>5616</v>
      </c>
      <c r="I10" s="29">
        <v>5616</v>
      </c>
      <c r="J10" s="29">
        <v>6633.5</v>
      </c>
      <c r="K10" s="29">
        <v>9351.6</v>
      </c>
      <c r="L10" s="29">
        <v>5616</v>
      </c>
      <c r="M10" s="29">
        <v>5616</v>
      </c>
      <c r="N10" s="28">
        <f t="shared" si="2"/>
        <v>73585.100000000006</v>
      </c>
    </row>
    <row r="11" spans="1:14" ht="45.75" customHeight="1" x14ac:dyDescent="0.35">
      <c r="A11" s="32" t="s">
        <v>60</v>
      </c>
      <c r="B11" s="31">
        <v>1688.72</v>
      </c>
      <c r="C11" s="29"/>
      <c r="D11" s="29"/>
      <c r="E11" s="29"/>
      <c r="F11" s="29"/>
      <c r="G11" s="29">
        <v>1245</v>
      </c>
      <c r="H11" s="29"/>
      <c r="I11" s="29"/>
      <c r="J11" s="29"/>
      <c r="K11" s="29"/>
      <c r="L11" s="29"/>
      <c r="M11" s="29"/>
      <c r="N11" s="28">
        <f t="shared" si="2"/>
        <v>2933.72</v>
      </c>
    </row>
    <row r="12" spans="1:14" ht="45.75" customHeight="1" x14ac:dyDescent="0.35">
      <c r="A12" s="32" t="s">
        <v>61</v>
      </c>
      <c r="B12" s="31">
        <v>25446.1</v>
      </c>
      <c r="C12" s="31">
        <v>25446.1</v>
      </c>
      <c r="D12" s="29">
        <v>25446.1</v>
      </c>
      <c r="E12" s="29">
        <v>25446.1</v>
      </c>
      <c r="F12" s="29">
        <v>25446.1</v>
      </c>
      <c r="G12" s="29">
        <v>25446.1</v>
      </c>
      <c r="H12" s="29">
        <v>25446.1</v>
      </c>
      <c r="I12" s="29">
        <v>25446.1</v>
      </c>
      <c r="J12" s="29">
        <v>25446.1</v>
      </c>
      <c r="K12" s="29">
        <v>25446.1</v>
      </c>
      <c r="L12" s="29">
        <v>25446.1</v>
      </c>
      <c r="M12" s="29">
        <v>43677.78</v>
      </c>
      <c r="N12" s="28">
        <f t="shared" si="2"/>
        <v>323584.88</v>
      </c>
    </row>
    <row r="13" spans="1:14" ht="21.75" customHeight="1" x14ac:dyDescent="0.35">
      <c r="A13" s="27" t="s">
        <v>62</v>
      </c>
      <c r="B13" s="29">
        <v>593.77</v>
      </c>
      <c r="C13" s="29">
        <v>2375.0700000000002</v>
      </c>
      <c r="D13" s="29">
        <v>1781.3</v>
      </c>
      <c r="E13" s="29">
        <v>3562.6</v>
      </c>
      <c r="F13" s="29">
        <v>2980.71</v>
      </c>
      <c r="G13" s="29">
        <v>1781.3</v>
      </c>
      <c r="H13" s="28">
        <v>2576.9499999999998</v>
      </c>
      <c r="I13" s="29">
        <v>2778.83</v>
      </c>
      <c r="J13" s="29">
        <v>1983.18</v>
      </c>
      <c r="K13" s="29">
        <v>1389.41</v>
      </c>
      <c r="L13" s="29">
        <v>593.77</v>
      </c>
      <c r="M13" s="29">
        <v>4952.01</v>
      </c>
      <c r="N13" s="29">
        <f t="shared" si="2"/>
        <v>27348.9</v>
      </c>
    </row>
    <row r="14" spans="1:14" ht="23.25" customHeight="1" x14ac:dyDescent="0.35">
      <c r="A14" s="30" t="s">
        <v>63</v>
      </c>
      <c r="B14" s="28">
        <f>B15+B16+B17</f>
        <v>11290.42</v>
      </c>
      <c r="C14" s="28">
        <f t="shared" ref="C14:N14" si="3">C15+C16+C17</f>
        <v>23426.7</v>
      </c>
      <c r="D14" s="28">
        <f t="shared" si="3"/>
        <v>0</v>
      </c>
      <c r="E14" s="28">
        <f t="shared" si="3"/>
        <v>13936.2</v>
      </c>
      <c r="F14" s="28">
        <f t="shared" si="3"/>
        <v>0</v>
      </c>
      <c r="G14" s="28">
        <f t="shared" si="3"/>
        <v>24536.71</v>
      </c>
      <c r="H14" s="28">
        <f t="shared" si="3"/>
        <v>10550</v>
      </c>
      <c r="I14" s="28">
        <f t="shared" si="3"/>
        <v>7584.64</v>
      </c>
      <c r="J14" s="28">
        <f t="shared" si="3"/>
        <v>0</v>
      </c>
      <c r="K14" s="28">
        <f t="shared" si="3"/>
        <v>8033.3</v>
      </c>
      <c r="L14" s="28">
        <f t="shared" si="3"/>
        <v>2192.1999999999998</v>
      </c>
      <c r="M14" s="28">
        <f t="shared" si="3"/>
        <v>0</v>
      </c>
      <c r="N14" s="28">
        <f t="shared" si="3"/>
        <v>101550.17</v>
      </c>
    </row>
    <row r="15" spans="1:14" ht="42" customHeight="1" x14ac:dyDescent="0.35">
      <c r="A15" s="27" t="s">
        <v>64</v>
      </c>
      <c r="B15" s="29">
        <v>5544</v>
      </c>
      <c r="C15" s="29"/>
      <c r="D15" s="29"/>
      <c r="E15" s="29">
        <v>2386.1999999999998</v>
      </c>
      <c r="F15" s="29"/>
      <c r="G15" s="29">
        <v>24536.71</v>
      </c>
      <c r="H15" s="29"/>
      <c r="I15" s="29">
        <v>7584.64</v>
      </c>
      <c r="J15" s="29"/>
      <c r="K15" s="29"/>
      <c r="L15" s="29">
        <v>2192.1999999999998</v>
      </c>
      <c r="M15" s="29"/>
      <c r="N15" s="29">
        <f t="shared" si="2"/>
        <v>42243.75</v>
      </c>
    </row>
    <row r="16" spans="1:14" ht="40.5" customHeight="1" x14ac:dyDescent="0.35">
      <c r="A16" s="27" t="s">
        <v>65</v>
      </c>
      <c r="B16" s="29"/>
      <c r="C16" s="29">
        <v>23426.7</v>
      </c>
      <c r="D16" s="29"/>
      <c r="E16" s="29">
        <v>11550</v>
      </c>
      <c r="F16" s="29"/>
      <c r="G16" s="29"/>
      <c r="H16" s="29">
        <f>10550</f>
        <v>10550</v>
      </c>
      <c r="I16" s="29"/>
      <c r="J16" s="29"/>
      <c r="K16" s="29">
        <v>5250</v>
      </c>
      <c r="L16" s="29"/>
      <c r="M16" s="29"/>
      <c r="N16" s="29">
        <f t="shared" si="2"/>
        <v>50776.7</v>
      </c>
    </row>
    <row r="17" spans="1:14" ht="40.5" customHeight="1" x14ac:dyDescent="0.35">
      <c r="A17" s="32" t="s">
        <v>66</v>
      </c>
      <c r="B17" s="29">
        <v>5746.42</v>
      </c>
      <c r="C17" s="29"/>
      <c r="D17" s="29"/>
      <c r="E17" s="29"/>
      <c r="F17" s="29"/>
      <c r="G17" s="29"/>
      <c r="H17" s="29"/>
      <c r="I17" s="29"/>
      <c r="J17" s="29"/>
      <c r="K17" s="29">
        <v>2783.3</v>
      </c>
      <c r="L17" s="29"/>
      <c r="M17" s="29"/>
      <c r="N17" s="29">
        <f t="shared" si="2"/>
        <v>8529.7200000000012</v>
      </c>
    </row>
    <row r="18" spans="1:14" ht="40.5" customHeight="1" x14ac:dyDescent="0.35">
      <c r="A18" s="33" t="s">
        <v>67</v>
      </c>
      <c r="B18" s="29"/>
      <c r="C18" s="29"/>
      <c r="D18" s="29"/>
      <c r="E18" s="29">
        <v>5631.1</v>
      </c>
      <c r="F18" s="29">
        <v>4850.1000000000004</v>
      </c>
      <c r="G18" s="29">
        <v>8671.4</v>
      </c>
      <c r="H18" s="29"/>
      <c r="I18" s="29">
        <v>8460.52</v>
      </c>
      <c r="J18" s="29"/>
      <c r="K18" s="29"/>
      <c r="L18" s="29"/>
      <c r="M18" s="29"/>
      <c r="N18" s="29">
        <f t="shared" si="2"/>
        <v>27613.119999999999</v>
      </c>
    </row>
    <row r="19" spans="1:14" ht="40.5" customHeight="1" x14ac:dyDescent="0.35">
      <c r="A19" s="30" t="s">
        <v>68</v>
      </c>
      <c r="B19" s="28">
        <f>B20+B21+B22</f>
        <v>0</v>
      </c>
      <c r="C19" s="28">
        <f t="shared" ref="C19:M19" si="4">C20+C21+C22</f>
        <v>0</v>
      </c>
      <c r="D19" s="28">
        <f t="shared" si="4"/>
        <v>0</v>
      </c>
      <c r="E19" s="28">
        <f t="shared" si="4"/>
        <v>0</v>
      </c>
      <c r="F19" s="28">
        <f t="shared" si="4"/>
        <v>0</v>
      </c>
      <c r="G19" s="28">
        <f t="shared" si="4"/>
        <v>0</v>
      </c>
      <c r="H19" s="28">
        <f t="shared" si="4"/>
        <v>0</v>
      </c>
      <c r="I19" s="28">
        <f t="shared" si="4"/>
        <v>0</v>
      </c>
      <c r="J19" s="38">
        <f t="shared" si="4"/>
        <v>0</v>
      </c>
      <c r="K19" s="28">
        <f t="shared" si="4"/>
        <v>0</v>
      </c>
      <c r="L19" s="28">
        <f t="shared" si="4"/>
        <v>0</v>
      </c>
      <c r="M19" s="28">
        <f t="shared" si="4"/>
        <v>0</v>
      </c>
      <c r="N19" s="28">
        <f t="shared" ref="N19:N22" si="5">SUM(B19:M19)</f>
        <v>0</v>
      </c>
    </row>
    <row r="20" spans="1:14" ht="40.5" customHeight="1" x14ac:dyDescent="0.35">
      <c r="A20" s="27" t="s">
        <v>69</v>
      </c>
      <c r="B20" s="29"/>
      <c r="C20" s="29"/>
      <c r="D20" s="29"/>
      <c r="E20" s="29"/>
      <c r="F20" s="29"/>
      <c r="G20" s="29"/>
      <c r="H20" s="29"/>
      <c r="I20" s="29"/>
      <c r="J20" s="39"/>
      <c r="K20" s="29"/>
      <c r="L20" s="29"/>
      <c r="M20" s="29"/>
      <c r="N20" s="29">
        <f t="shared" si="5"/>
        <v>0</v>
      </c>
    </row>
    <row r="21" spans="1:14" ht="40.5" customHeight="1" x14ac:dyDescent="0.35">
      <c r="A21" s="27" t="s">
        <v>70</v>
      </c>
      <c r="B21" s="29"/>
      <c r="C21" s="29"/>
      <c r="D21" s="29"/>
      <c r="E21" s="29"/>
      <c r="F21" s="29"/>
      <c r="G21" s="29"/>
      <c r="H21" s="29"/>
      <c r="I21" s="29"/>
      <c r="J21" s="39"/>
      <c r="K21" s="29"/>
      <c r="L21" s="29"/>
      <c r="M21" s="29"/>
      <c r="N21" s="29">
        <f t="shared" si="5"/>
        <v>0</v>
      </c>
    </row>
    <row r="22" spans="1:14" ht="40.5" customHeight="1" x14ac:dyDescent="0.35">
      <c r="A22" s="32" t="s">
        <v>71</v>
      </c>
      <c r="B22" s="29"/>
      <c r="C22" s="29"/>
      <c r="D22" s="29"/>
      <c r="E22" s="29"/>
      <c r="F22" s="29"/>
      <c r="G22" s="29"/>
      <c r="H22" s="29"/>
      <c r="I22" s="29"/>
      <c r="J22" s="39"/>
      <c r="K22" s="29"/>
      <c r="L22" s="29"/>
      <c r="M22" s="29"/>
      <c r="N22" s="29">
        <f t="shared" si="5"/>
        <v>0</v>
      </c>
    </row>
    <row r="23" spans="1:14" ht="39.75" customHeight="1" x14ac:dyDescent="0.35">
      <c r="A23" s="30" t="s">
        <v>72</v>
      </c>
      <c r="B23" s="28">
        <v>21097.439999999999</v>
      </c>
      <c r="C23" s="28">
        <v>21097.439999999999</v>
      </c>
      <c r="D23" s="28">
        <v>21097.439999999999</v>
      </c>
      <c r="E23" s="28">
        <v>21097.439999999999</v>
      </c>
      <c r="F23" s="28">
        <v>21097.439999999999</v>
      </c>
      <c r="G23" s="28">
        <v>21097.439999999999</v>
      </c>
      <c r="H23" s="28">
        <v>23250.240000000002</v>
      </c>
      <c r="I23" s="28">
        <v>23250.240000000002</v>
      </c>
      <c r="J23" s="38">
        <v>23250.240000000002</v>
      </c>
      <c r="K23" s="28">
        <v>23250.240000000002</v>
      </c>
      <c r="L23" s="28">
        <v>23250.240000000002</v>
      </c>
      <c r="M23" s="28">
        <v>23250.240000000002</v>
      </c>
      <c r="N23" s="28">
        <f t="shared" si="2"/>
        <v>266086.07999999996</v>
      </c>
    </row>
    <row r="24" spans="1:14" ht="22.5" customHeight="1" x14ac:dyDescent="0.35">
      <c r="A24" s="30" t="s">
        <v>73</v>
      </c>
      <c r="B24" s="28">
        <f>B4+B8+B14+B23+B18+B19</f>
        <v>122212.69</v>
      </c>
      <c r="C24" s="28">
        <f t="shared" ref="C24:N24" si="6">C4+C8+C14+C23+C18+C19</f>
        <v>127866.73</v>
      </c>
      <c r="D24" s="28">
        <f t="shared" si="6"/>
        <v>100293.38</v>
      </c>
      <c r="E24" s="28">
        <f t="shared" si="6"/>
        <v>124789.98</v>
      </c>
      <c r="F24" s="28">
        <f t="shared" si="6"/>
        <v>104902.89</v>
      </c>
      <c r="G24" s="28">
        <f t="shared" si="6"/>
        <v>133306.49</v>
      </c>
      <c r="H24" s="28">
        <f t="shared" si="6"/>
        <v>116614.28000000001</v>
      </c>
      <c r="I24" s="28">
        <f t="shared" si="6"/>
        <v>124976.92</v>
      </c>
      <c r="J24" s="28">
        <f t="shared" si="6"/>
        <v>108978.01</v>
      </c>
      <c r="K24" s="28">
        <f t="shared" si="6"/>
        <v>116645.64000000001</v>
      </c>
      <c r="L24" s="28">
        <f t="shared" si="6"/>
        <v>106273.29999999999</v>
      </c>
      <c r="M24" s="28">
        <f t="shared" si="6"/>
        <v>135901.41999999998</v>
      </c>
      <c r="N24" s="28">
        <f t="shared" si="6"/>
        <v>1422761.73</v>
      </c>
    </row>
    <row r="25" spans="1:14" ht="15.75" x14ac:dyDescent="0.25">
      <c r="A25" s="75" t="s">
        <v>74</v>
      </c>
      <c r="B25" s="75"/>
      <c r="C25" s="75"/>
      <c r="D25" s="34"/>
      <c r="E25" s="34"/>
      <c r="F25" s="34"/>
      <c r="G25" s="35"/>
      <c r="H25" s="34"/>
      <c r="I25" s="34"/>
      <c r="J25" s="34"/>
      <c r="K25" s="34"/>
      <c r="L25" s="76" t="s">
        <v>75</v>
      </c>
      <c r="M25" s="76"/>
      <c r="N25" s="76"/>
    </row>
    <row r="26" spans="1:14" ht="15.75" x14ac:dyDescent="0.25">
      <c r="A26" s="36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 ht="15.75" x14ac:dyDescent="0.25">
      <c r="A27" s="75" t="s">
        <v>76</v>
      </c>
      <c r="B27" s="75"/>
      <c r="C27" s="75"/>
      <c r="D27" s="34"/>
      <c r="E27" s="34"/>
      <c r="F27" s="34"/>
      <c r="G27" s="34"/>
      <c r="H27" s="34"/>
      <c r="I27" s="34"/>
      <c r="J27" s="34"/>
      <c r="K27" s="34"/>
      <c r="L27" s="76" t="s">
        <v>77</v>
      </c>
      <c r="M27" s="76"/>
      <c r="N27" s="76"/>
    </row>
  </sheetData>
  <mergeCells count="5">
    <mergeCell ref="A1:N1"/>
    <mergeCell ref="A25:C25"/>
    <mergeCell ref="L25:N25"/>
    <mergeCell ref="A27:C27"/>
    <mergeCell ref="L27:N27"/>
  </mergeCells>
  <pageMargins left="0.70866141732283505" right="0.70866141732283505" top="0.74803149606299202" bottom="0.74803149606299202" header="0.31496062992126" footer="0.31496062992126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1"/>
  <sheetViews>
    <sheetView workbookViewId="0">
      <selection activeCell="D15" sqref="D15"/>
    </sheetView>
  </sheetViews>
  <sheetFormatPr defaultColWidth="9" defaultRowHeight="15" x14ac:dyDescent="0.25"/>
  <cols>
    <col min="1" max="1" width="5.140625" customWidth="1"/>
    <col min="2" max="2" width="56.140625" customWidth="1"/>
    <col min="3" max="4" width="9.7109375" customWidth="1"/>
  </cols>
  <sheetData>
    <row r="1" spans="1:4" ht="15.75" x14ac:dyDescent="0.25">
      <c r="A1" s="1"/>
      <c r="B1" s="72" t="s">
        <v>0</v>
      </c>
      <c r="C1" s="72"/>
      <c r="D1" s="72"/>
    </row>
    <row r="2" spans="1:4" ht="15.75" x14ac:dyDescent="0.25">
      <c r="A2" s="1"/>
      <c r="B2" s="73" t="s">
        <v>1</v>
      </c>
      <c r="C2" s="73"/>
      <c r="D2" s="73"/>
    </row>
    <row r="3" spans="1:4" ht="15.75" x14ac:dyDescent="0.25">
      <c r="A3" s="1"/>
      <c r="B3" s="72" t="s">
        <v>78</v>
      </c>
      <c r="C3" s="72"/>
      <c r="D3" s="72"/>
    </row>
    <row r="4" spans="1:4" ht="26.25" x14ac:dyDescent="0.25">
      <c r="A4" s="2"/>
      <c r="B4" s="3" t="s">
        <v>3</v>
      </c>
      <c r="C4" s="2" t="s">
        <v>4</v>
      </c>
      <c r="D4" s="2" t="s">
        <v>5</v>
      </c>
    </row>
    <row r="5" spans="1:4" ht="15.75" x14ac:dyDescent="0.25">
      <c r="A5" s="2"/>
      <c r="B5" s="4" t="s">
        <v>18</v>
      </c>
      <c r="C5" s="5"/>
      <c r="D5" s="2"/>
    </row>
    <row r="6" spans="1:4" ht="15.75" x14ac:dyDescent="0.25">
      <c r="A6" s="2">
        <v>1</v>
      </c>
      <c r="B6" s="6" t="s">
        <v>79</v>
      </c>
      <c r="C6" s="7">
        <v>4715.6000000000004</v>
      </c>
      <c r="D6" s="2"/>
    </row>
    <row r="7" spans="1:4" x14ac:dyDescent="0.25">
      <c r="A7" s="7">
        <v>2</v>
      </c>
      <c r="B7" s="7" t="s">
        <v>80</v>
      </c>
      <c r="C7" s="8">
        <v>915.5</v>
      </c>
      <c r="D7" s="9"/>
    </row>
    <row r="8" spans="1:4" x14ac:dyDescent="0.25">
      <c r="A8" s="10"/>
      <c r="B8" s="11" t="s">
        <v>20</v>
      </c>
      <c r="C8" s="12">
        <f>SUM(C6:C7)</f>
        <v>5631.1</v>
      </c>
      <c r="D8" s="13">
        <f>C8</f>
        <v>5631.1</v>
      </c>
    </row>
    <row r="9" spans="1:4" x14ac:dyDescent="0.25">
      <c r="A9" s="14"/>
      <c r="B9" s="15" t="s">
        <v>21</v>
      </c>
      <c r="C9" s="10"/>
      <c r="D9" s="16"/>
    </row>
    <row r="10" spans="1:4" x14ac:dyDescent="0.25">
      <c r="A10" s="17">
        <v>1</v>
      </c>
      <c r="B10" s="18" t="s">
        <v>81</v>
      </c>
      <c r="C10" s="19">
        <v>4850.1000000000004</v>
      </c>
      <c r="D10" s="20">
        <f>C10+D8</f>
        <v>10481.200000000001</v>
      </c>
    </row>
    <row r="11" spans="1:4" x14ac:dyDescent="0.25">
      <c r="A11" s="10"/>
      <c r="B11" s="8" t="s">
        <v>23</v>
      </c>
      <c r="C11" s="16"/>
      <c r="D11" s="21"/>
    </row>
    <row r="12" spans="1:4" x14ac:dyDescent="0.25">
      <c r="A12" s="10">
        <v>1</v>
      </c>
      <c r="B12" s="7" t="s">
        <v>82</v>
      </c>
      <c r="C12" s="10">
        <f>3871.4+4800</f>
        <v>8671.4</v>
      </c>
      <c r="D12" s="16">
        <f>C12+D10</f>
        <v>19152.599999999999</v>
      </c>
    </row>
    <row r="13" spans="1:4" x14ac:dyDescent="0.25">
      <c r="A13" s="10"/>
      <c r="B13" s="16" t="s">
        <v>47</v>
      </c>
      <c r="C13" s="10"/>
      <c r="D13" s="16"/>
    </row>
    <row r="14" spans="1:4" x14ac:dyDescent="0.25">
      <c r="A14" s="10">
        <v>1</v>
      </c>
      <c r="B14" s="66" t="s">
        <v>82</v>
      </c>
      <c r="C14" s="10">
        <v>8460.52</v>
      </c>
      <c r="D14" s="16">
        <f>C14+D12</f>
        <v>27613.119999999999</v>
      </c>
    </row>
    <row r="15" spans="1:4" x14ac:dyDescent="0.25">
      <c r="A15" s="10"/>
      <c r="B15" s="16"/>
      <c r="C15" s="10"/>
      <c r="D15" s="16"/>
    </row>
    <row r="16" spans="1:4" x14ac:dyDescent="0.25">
      <c r="A16" s="10"/>
      <c r="B16" s="22"/>
      <c r="C16" s="16"/>
      <c r="D16" s="21"/>
    </row>
    <row r="17" spans="1:4" x14ac:dyDescent="0.25">
      <c r="A17" s="10"/>
      <c r="B17" s="16"/>
      <c r="C17" s="10"/>
      <c r="D17" s="10"/>
    </row>
    <row r="18" spans="1:4" x14ac:dyDescent="0.25">
      <c r="A18" s="10"/>
      <c r="B18" s="10"/>
      <c r="C18" s="16"/>
      <c r="D18" s="21"/>
    </row>
    <row r="19" spans="1:4" x14ac:dyDescent="0.25">
      <c r="A19" s="10"/>
      <c r="B19" s="16"/>
      <c r="C19" s="16"/>
      <c r="D19" s="10"/>
    </row>
    <row r="20" spans="1:4" x14ac:dyDescent="0.25">
      <c r="A20" s="10"/>
      <c r="B20" s="8"/>
      <c r="C20" s="10"/>
      <c r="D20" s="16"/>
    </row>
    <row r="21" spans="1:4" x14ac:dyDescent="0.25">
      <c r="A21" s="10"/>
      <c r="B21" s="7"/>
      <c r="C21" s="10"/>
      <c r="D21" s="10"/>
    </row>
    <row r="22" spans="1:4" x14ac:dyDescent="0.25">
      <c r="A22" s="10"/>
      <c r="B22" s="16"/>
      <c r="C22" s="16"/>
      <c r="D22" s="16"/>
    </row>
    <row r="23" spans="1:4" x14ac:dyDescent="0.25">
      <c r="A23" s="10"/>
      <c r="B23" s="10"/>
      <c r="C23" s="16"/>
      <c r="D23" s="16"/>
    </row>
    <row r="24" spans="1:4" x14ac:dyDescent="0.25">
      <c r="A24" s="10"/>
      <c r="B24" s="8"/>
      <c r="C24" s="10"/>
      <c r="D24" s="10"/>
    </row>
    <row r="25" spans="1:4" x14ac:dyDescent="0.25">
      <c r="A25" s="10"/>
      <c r="B25" s="7"/>
      <c r="C25" s="10"/>
      <c r="D25" s="16"/>
    </row>
    <row r="26" spans="1:4" x14ac:dyDescent="0.25">
      <c r="A26" s="10"/>
      <c r="B26" s="16"/>
      <c r="C26" s="16"/>
      <c r="D26" s="16"/>
    </row>
    <row r="27" spans="1:4" x14ac:dyDescent="0.25">
      <c r="A27" s="10"/>
      <c r="B27" s="10"/>
      <c r="C27" s="10"/>
      <c r="D27" s="16"/>
    </row>
    <row r="28" spans="1:4" x14ac:dyDescent="0.25">
      <c r="A28" s="10"/>
      <c r="B28" s="16"/>
      <c r="C28" s="16"/>
      <c r="D28" s="16"/>
    </row>
    <row r="29" spans="1:4" x14ac:dyDescent="0.25">
      <c r="A29" s="10"/>
      <c r="B29" s="16"/>
      <c r="C29" s="10"/>
      <c r="D29" s="10"/>
    </row>
    <row r="30" spans="1:4" x14ac:dyDescent="0.25">
      <c r="A30" s="10"/>
      <c r="B30" s="10"/>
      <c r="C30" s="10"/>
      <c r="D30" s="10"/>
    </row>
    <row r="31" spans="1:4" x14ac:dyDescent="0.25">
      <c r="A31" s="10"/>
      <c r="B31" s="16"/>
      <c r="C31" s="16"/>
      <c r="D31" s="16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2023-01-31T02:50:00Z</cp:lastPrinted>
  <dcterms:created xsi:type="dcterms:W3CDTF">2011-07-25T05:21:00Z</dcterms:created>
  <dcterms:modified xsi:type="dcterms:W3CDTF">2026-01-21T08:49:46Z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2A599FF14DB1411C9C0E8EBC175D101D_12</vt:lpwstr>
  </property>
  <property fmtid="{D5CDD505-2E9C-101B-9397-08002B2CF9AE}" pid="3" name="KSOProductBuildVer">
    <vt:lpwstr>1049-12.2.0.22549</vt:lpwstr>
  </property>
</Properties>
</file>