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469ED984-21DB-4B04-9F1B-915086F5A31E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definedNames>
    <definedName name="_xlnm.Print_Area" localSheetId="6">'Лиц. счет. Св. расчет'!$A$1:$N$26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D60" i="1"/>
  <c r="C60" i="1"/>
  <c r="D36" i="2"/>
  <c r="D55" i="1"/>
  <c r="C55" i="1"/>
  <c r="D18" i="4"/>
  <c r="C18" i="4"/>
  <c r="D16" i="9"/>
  <c r="D34" i="2"/>
  <c r="C34" i="2"/>
  <c r="D50" i="1"/>
  <c r="C50" i="1"/>
  <c r="D14" i="4"/>
  <c r="C14" i="4"/>
  <c r="D28" i="2"/>
  <c r="C46" i="1"/>
  <c r="D46" i="1" s="1"/>
  <c r="D10" i="4"/>
  <c r="D14" i="9"/>
  <c r="D26" i="2"/>
  <c r="C26" i="2"/>
  <c r="D41" i="1"/>
  <c r="C41" i="1"/>
  <c r="D12" i="9"/>
  <c r="D22" i="2"/>
  <c r="D36" i="1"/>
  <c r="C36" i="1"/>
  <c r="D8" i="3"/>
  <c r="D8" i="4"/>
  <c r="C8" i="4"/>
  <c r="D10" i="9"/>
  <c r="C10" i="9"/>
  <c r="D20" i="2"/>
  <c r="D31" i="1"/>
  <c r="C31" i="1"/>
  <c r="D8" i="9"/>
  <c r="C8" i="9"/>
  <c r="D6" i="3"/>
  <c r="D18" i="2"/>
  <c r="D26" i="1"/>
  <c r="C26" i="1"/>
  <c r="D16" i="2"/>
  <c r="D22" i="1"/>
  <c r="C22" i="1"/>
  <c r="D14" i="2"/>
  <c r="D17" i="1"/>
  <c r="C17" i="1"/>
  <c r="D6" i="6"/>
  <c r="D12" i="2"/>
  <c r="C12" i="2"/>
  <c r="D12" i="1"/>
  <c r="C12" i="1"/>
  <c r="D6" i="7"/>
  <c r="D8" i="2"/>
  <c r="C8" i="2"/>
  <c r="B19" i="5"/>
  <c r="C19" i="5"/>
  <c r="D19" i="5"/>
  <c r="E19" i="5"/>
  <c r="F19" i="5"/>
  <c r="G19" i="5"/>
  <c r="H19" i="5"/>
  <c r="I19" i="5"/>
  <c r="J19" i="5"/>
  <c r="K19" i="5"/>
  <c r="L19" i="5"/>
  <c r="M19" i="5"/>
  <c r="C8" i="1" l="1"/>
  <c r="D8" i="1" s="1"/>
  <c r="N9" i="5" l="1"/>
  <c r="M4" i="5" l="1"/>
  <c r="L4" i="5"/>
  <c r="K4" i="5"/>
  <c r="J4" i="5"/>
  <c r="I4" i="5"/>
  <c r="H4" i="5"/>
  <c r="G4" i="5"/>
  <c r="F4" i="5"/>
  <c r="E4" i="5"/>
  <c r="D4" i="5"/>
  <c r="C4" i="5"/>
  <c r="B4" i="5"/>
  <c r="N18" i="5" l="1"/>
  <c r="N22" i="5"/>
  <c r="N21" i="5"/>
  <c r="N20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L24" i="5"/>
  <c r="H24" i="5"/>
  <c r="G24" i="5"/>
  <c r="F24" i="5"/>
  <c r="D24" i="5"/>
  <c r="K24" i="5"/>
  <c r="C24" i="5"/>
  <c r="E24" i="5"/>
  <c r="I24" i="5"/>
  <c r="M24" i="5"/>
  <c r="N19" i="5"/>
  <c r="N6" i="5"/>
  <c r="N23" i="5"/>
  <c r="N13" i="5"/>
  <c r="N5" i="5"/>
  <c r="N4" i="5" l="1"/>
  <c r="N10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<sst xmlns="http://schemas.openxmlformats.org/spreadsheetml/2006/main" count="206" uniqueCount="98">
  <si>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</si>
  <si>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</si>
  <si>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</si>
  <si>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</si>
  <si>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</si>
  <si>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</si>
  <si>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</si>
  <si>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</si>
  <si>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</si>
  <si>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</si>
  <si>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</si>
  <si>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</si>
  <si>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</si>
  <si>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</si>
  <si>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</si>
  <si>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</si>
  <si>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</si>
  <si>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</si>
  <si>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</si>
  <si>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</si>
  <si>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</si>
  <si>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</si>
  <si>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</si>
  <si>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</si>
  <si>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</si>
  <si>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</si>
  <si>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</si>
  <si>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</si>
  <si>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</si>
  <si>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</si>
  <si>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</si>
  <si>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</si>
  <si>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</si>
  <si>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</si>
  <si>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Сосновая,14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</si>
  <si>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</si>
  <si>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</si>
  <si>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</si>
  <si>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</si>
  <si>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</si>
  <si>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</si>
  <si>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</si>
  <si>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</si>
  <si>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</si>
  <si>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</si>
  <si>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</si>
  <si>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</si>
  <si>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</si>
  <si>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</si>
  <si>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</si>
  <si>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</si>
  <si>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</si>
  <si>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</si>
  <si>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2025г</t>
  </si>
  <si>
    <t>Лицевой счёт  2025г</t>
  </si>
  <si>
    <t>Демонтаж листового железа на кровле</t>
  </si>
  <si>
    <t>Лицевой счёт  2025г.</t>
  </si>
  <si>
    <t>Лицевой счёт 2025г.</t>
  </si>
  <si>
    <t>Замена прожектора</t>
  </si>
  <si>
    <t>Итого за февраль</t>
  </si>
  <si>
    <t>Уборка снега с подъездных козырьков</t>
  </si>
  <si>
    <t>Замена светильника подъезд №1</t>
  </si>
  <si>
    <t>Чистка стояка канализации в подвале</t>
  </si>
  <si>
    <t>Итого за март</t>
  </si>
  <si>
    <t>Промывка системы отопления и ГВС в подвале</t>
  </si>
  <si>
    <t>Итого за апрель</t>
  </si>
  <si>
    <t>Итого за май</t>
  </si>
  <si>
    <t>Ремонт парапета на крыше</t>
  </si>
  <si>
    <t>Выдано 7 кг краски для покарски бордюр</t>
  </si>
  <si>
    <t>Покраска бордюр</t>
  </si>
  <si>
    <t>Уборка подвала от мусора</t>
  </si>
  <si>
    <t>Итого за июнь</t>
  </si>
  <si>
    <t>Скос травы на придомовой территории</t>
  </si>
  <si>
    <t>Чистка фильтров ГВС ХВС и отопления в подвале</t>
  </si>
  <si>
    <t>Замена крана на узле ХВС  в подвале</t>
  </si>
  <si>
    <t>Замена доводчика входной двери подъезд №1</t>
  </si>
  <si>
    <t>Ревизия ХВС и ГВС подтяжка контактов</t>
  </si>
  <si>
    <t>Итого за июль</t>
  </si>
  <si>
    <t xml:space="preserve">Стира подъездных ковров </t>
  </si>
  <si>
    <t>Плановый запуск ГВС, развоздушка</t>
  </si>
  <si>
    <t>Итого за август</t>
  </si>
  <si>
    <t>Ремонт подъездной двери подъезд №1</t>
  </si>
  <si>
    <t>Демонтаж теплообменника на промывку</t>
  </si>
  <si>
    <t>Итого за сентябрь</t>
  </si>
  <si>
    <t>Плановый запуск отопления, развоздушка</t>
  </si>
  <si>
    <t>Установка теплообменника после промывки</t>
  </si>
  <si>
    <t>Регулировка записарающей арматуры, прочистка фильтра, устранение шума в квартире №37</t>
  </si>
  <si>
    <t>Итого за октябрь</t>
  </si>
  <si>
    <t>Утепление окон в подвале</t>
  </si>
  <si>
    <t>Наклейки на подъездные двери</t>
  </si>
  <si>
    <t>Замена замка на двери ВРУ</t>
  </si>
  <si>
    <t>Дератизация</t>
  </si>
  <si>
    <t>Замена насоса в теплоузле на отоплении в подвале</t>
  </si>
  <si>
    <t>Замена 2х кранов на стояках ГВС ХВС квартира №41</t>
  </si>
  <si>
    <t xml:space="preserve">Устранение течи на батареи отопления в подъезде, разводушка </t>
  </si>
  <si>
    <t>Итого за ноябрь</t>
  </si>
  <si>
    <t>Сбор воды после подтопления квартира №16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</si>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</sst>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1" fillId="0" borderId="6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1" fillId="0" borderId="9" xfId="0" applyFont="1" applyBorder="1"/>
    <xf numFmtId="0" fontId="1" fillId="0" borderId="1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12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opLeftCell="A46" workbookViewId="0">
      <selection activeCell="D60" sqref="D6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3" t="s">
        <v>54</v>
      </c>
      <c r="C1" s="63"/>
      <c r="D1" s="63"/>
      <c r="E1" s="6"/>
      <c r="F1" s="6"/>
      <c r="G1" s="6"/>
      <c r="H1" s="6"/>
    </row>
    <row r="2" spans="1:8" ht="15.75" x14ac:dyDescent="0.25">
      <c r="A2" s="1"/>
      <c r="B2" s="2" t="s">
        <v>34</v>
      </c>
      <c r="C2" s="33"/>
      <c r="D2" s="33"/>
      <c r="E2" s="1"/>
      <c r="F2" s="1"/>
      <c r="G2" s="1"/>
      <c r="H2" s="1"/>
    </row>
    <row r="3" spans="1:8" ht="28.9" customHeight="1" x14ac:dyDescent="0.25">
      <c r="A3" s="1"/>
      <c r="B3" s="63" t="s">
        <v>4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2"/>
      <c r="B5" s="53" t="s">
        <v>2</v>
      </c>
      <c r="C5" s="52"/>
      <c r="D5" s="52"/>
      <c r="E5" s="1"/>
      <c r="F5" s="1"/>
      <c r="G5" s="1"/>
      <c r="H5" s="1"/>
    </row>
    <row r="6" spans="1:8" ht="30" x14ac:dyDescent="0.25">
      <c r="A6" s="54">
        <v>1</v>
      </c>
      <c r="B6" s="54" t="s">
        <v>47</v>
      </c>
      <c r="C6" s="54">
        <v>1223.92</v>
      </c>
      <c r="D6" s="53"/>
      <c r="E6" s="1"/>
      <c r="F6" s="1"/>
    </row>
    <row r="7" spans="1:8" ht="60" x14ac:dyDescent="0.25">
      <c r="A7" s="54">
        <v>2</v>
      </c>
      <c r="B7" s="54" t="s">
        <v>51</v>
      </c>
      <c r="C7" s="54">
        <v>935</v>
      </c>
      <c r="D7" s="52"/>
      <c r="E7" s="1"/>
      <c r="F7" s="1"/>
    </row>
    <row r="8" spans="1:8" x14ac:dyDescent="0.25">
      <c r="A8" s="54"/>
      <c r="B8" s="53" t="s">
        <v>52</v>
      </c>
      <c r="C8" s="53">
        <f>SUM(C6:C7)</f>
        <v>2158.92</v>
      </c>
      <c r="D8" s="53">
        <f>C8</f>
        <v>2158.92</v>
      </c>
      <c r="E8" s="1"/>
      <c r="F8" s="1"/>
    </row>
    <row r="9" spans="1:8" x14ac:dyDescent="0.25">
      <c r="A9" s="52"/>
      <c r="B9" s="53" t="s">
        <v>5</v>
      </c>
      <c r="C9" s="52"/>
      <c r="D9" s="52"/>
      <c r="E9" s="1"/>
      <c r="F9" s="1"/>
    </row>
    <row r="10" spans="1:8" ht="30" x14ac:dyDescent="0.25">
      <c r="A10" s="54">
        <v>1</v>
      </c>
      <c r="B10" s="54" t="s">
        <v>47</v>
      </c>
      <c r="C10" s="54">
        <v>1223.92</v>
      </c>
      <c r="D10" s="53"/>
      <c r="E10" s="1"/>
      <c r="F10" s="1"/>
    </row>
    <row r="11" spans="1:8" ht="60" x14ac:dyDescent="0.25">
      <c r="A11" s="54">
        <v>2</v>
      </c>
      <c r="B11" s="54" t="s">
        <v>51</v>
      </c>
      <c r="C11" s="54">
        <v>935</v>
      </c>
      <c r="D11" s="52"/>
      <c r="E11" s="1"/>
      <c r="F11" s="1"/>
    </row>
    <row r="12" spans="1:8" x14ac:dyDescent="0.25">
      <c r="A12" s="54"/>
      <c r="B12" s="53" t="s">
        <v>59</v>
      </c>
      <c r="C12" s="53">
        <f>SUM(C10:C11)</f>
        <v>2158.92</v>
      </c>
      <c r="D12" s="53">
        <f>C12+D8</f>
        <v>4317.84</v>
      </c>
      <c r="E12" s="1"/>
      <c r="F12" s="1"/>
    </row>
    <row r="13" spans="1:8" s="5" customFormat="1" x14ac:dyDescent="0.25">
      <c r="A13" s="52"/>
      <c r="B13" s="53" t="s">
        <v>3</v>
      </c>
      <c r="C13" s="52"/>
      <c r="D13" s="52"/>
      <c r="E13" s="4"/>
      <c r="F13" s="4"/>
    </row>
    <row r="14" spans="1:8" s="5" customFormat="1" ht="30" x14ac:dyDescent="0.25">
      <c r="A14" s="54">
        <v>1</v>
      </c>
      <c r="B14" s="54" t="s">
        <v>47</v>
      </c>
      <c r="C14" s="54">
        <v>1223.92</v>
      </c>
      <c r="D14" s="53"/>
      <c r="E14" s="4"/>
      <c r="F14" s="4"/>
    </row>
    <row r="15" spans="1:8" ht="60" x14ac:dyDescent="0.25">
      <c r="A15" s="54">
        <v>2</v>
      </c>
      <c r="B15" s="54" t="s">
        <v>51</v>
      </c>
      <c r="C15" s="54">
        <v>935</v>
      </c>
      <c r="D15" s="52"/>
      <c r="E15" s="1"/>
      <c r="F15" s="1"/>
    </row>
    <row r="16" spans="1:8" x14ac:dyDescent="0.25">
      <c r="A16" s="54">
        <v>3</v>
      </c>
      <c r="B16" s="54" t="s">
        <v>62</v>
      </c>
      <c r="C16" s="54">
        <v>1269.3</v>
      </c>
      <c r="D16" s="52"/>
      <c r="E16" s="1"/>
      <c r="F16" s="1"/>
    </row>
    <row r="17" spans="1:6" x14ac:dyDescent="0.25">
      <c r="A17" s="54"/>
      <c r="B17" s="53" t="s">
        <v>63</v>
      </c>
      <c r="C17" s="53">
        <f>SUM(C14:C16)</f>
        <v>3428.2200000000003</v>
      </c>
      <c r="D17" s="53">
        <f>C17+D12</f>
        <v>7746.06</v>
      </c>
      <c r="E17" s="1"/>
      <c r="F17" s="1"/>
    </row>
    <row r="18" spans="1:6" x14ac:dyDescent="0.25">
      <c r="A18" s="52"/>
      <c r="B18" s="53" t="s">
        <v>7</v>
      </c>
      <c r="C18" s="52"/>
      <c r="D18" s="52"/>
      <c r="E18" s="1"/>
      <c r="F18" s="1"/>
    </row>
    <row r="19" spans="1:6" ht="30" x14ac:dyDescent="0.25">
      <c r="A19" s="54">
        <v>1</v>
      </c>
      <c r="B19" s="54" t="s">
        <v>47</v>
      </c>
      <c r="C19" s="54">
        <v>1223.92</v>
      </c>
      <c r="D19" s="53"/>
      <c r="E19" s="1"/>
      <c r="F19" s="1"/>
    </row>
    <row r="20" spans="1:6" ht="60" x14ac:dyDescent="0.25">
      <c r="A20" s="54">
        <v>2</v>
      </c>
      <c r="B20" s="54" t="s">
        <v>51</v>
      </c>
      <c r="C20" s="54">
        <v>935</v>
      </c>
      <c r="D20" s="52"/>
      <c r="E20" s="1"/>
      <c r="F20" s="1"/>
    </row>
    <row r="21" spans="1:6" s="5" customFormat="1" x14ac:dyDescent="0.25">
      <c r="A21" s="54">
        <v>3</v>
      </c>
      <c r="B21" s="54" t="s">
        <v>64</v>
      </c>
      <c r="C21" s="54">
        <v>1660</v>
      </c>
      <c r="D21" s="53"/>
      <c r="E21" s="4"/>
      <c r="F21" s="4"/>
    </row>
    <row r="22" spans="1:6" s="5" customFormat="1" x14ac:dyDescent="0.25">
      <c r="A22" s="52"/>
      <c r="B22" s="53" t="s">
        <v>65</v>
      </c>
      <c r="C22" s="53">
        <f>SUM(C19:C21)</f>
        <v>3818.92</v>
      </c>
      <c r="D22" s="53">
        <f>C22+D17</f>
        <v>11564.98</v>
      </c>
      <c r="E22" s="4"/>
      <c r="F22" s="4"/>
    </row>
    <row r="23" spans="1:6" x14ac:dyDescent="0.25">
      <c r="A23" s="52"/>
      <c r="B23" s="53" t="s">
        <v>8</v>
      </c>
      <c r="C23" s="52"/>
      <c r="D23" s="52"/>
      <c r="E23" s="1"/>
      <c r="F23" s="1"/>
    </row>
    <row r="24" spans="1:6" ht="30" x14ac:dyDescent="0.25">
      <c r="A24" s="54">
        <v>1</v>
      </c>
      <c r="B24" s="54" t="s">
        <v>47</v>
      </c>
      <c r="C24" s="54">
        <v>1223.92</v>
      </c>
      <c r="D24" s="53"/>
      <c r="E24" s="1"/>
      <c r="F24" s="1"/>
    </row>
    <row r="25" spans="1:6" ht="60" x14ac:dyDescent="0.25">
      <c r="A25" s="54">
        <v>2</v>
      </c>
      <c r="B25" s="54" t="s">
        <v>51</v>
      </c>
      <c r="C25" s="54">
        <v>935</v>
      </c>
      <c r="D25" s="52"/>
      <c r="E25" s="1"/>
      <c r="F25" s="1"/>
    </row>
    <row r="26" spans="1:6" x14ac:dyDescent="0.25">
      <c r="A26" s="52"/>
      <c r="B26" s="53" t="s">
        <v>66</v>
      </c>
      <c r="C26" s="53">
        <f>SUM(C24:C25)</f>
        <v>2158.92</v>
      </c>
      <c r="D26" s="53">
        <f>C26+D22</f>
        <v>13723.9</v>
      </c>
      <c r="E26" s="1"/>
      <c r="F26" s="1"/>
    </row>
    <row r="27" spans="1:6" x14ac:dyDescent="0.25">
      <c r="A27" s="52"/>
      <c r="B27" s="53" t="s">
        <v>9</v>
      </c>
      <c r="C27" s="52"/>
      <c r="D27" s="52"/>
      <c r="E27" s="1"/>
      <c r="F27" s="1"/>
    </row>
    <row r="28" spans="1:6" ht="30" x14ac:dyDescent="0.25">
      <c r="A28" s="54">
        <v>1</v>
      </c>
      <c r="B28" s="54" t="s">
        <v>47</v>
      </c>
      <c r="C28" s="54">
        <v>1223.92</v>
      </c>
      <c r="D28" s="53"/>
      <c r="E28" s="1"/>
      <c r="F28" s="1"/>
    </row>
    <row r="29" spans="1:6" s="5" customFormat="1" ht="60" x14ac:dyDescent="0.25">
      <c r="A29" s="54">
        <v>2</v>
      </c>
      <c r="B29" s="54" t="s">
        <v>51</v>
      </c>
      <c r="C29" s="54">
        <v>935</v>
      </c>
      <c r="D29" s="52"/>
      <c r="E29" s="4"/>
      <c r="F29" s="4"/>
    </row>
    <row r="30" spans="1:6" s="5" customFormat="1" x14ac:dyDescent="0.25">
      <c r="A30" s="52">
        <v>3</v>
      </c>
      <c r="B30" s="54" t="s">
        <v>70</v>
      </c>
      <c r="C30" s="54">
        <v>720</v>
      </c>
      <c r="D30" s="52"/>
      <c r="E30" s="4"/>
      <c r="F30" s="4"/>
    </row>
    <row r="31" spans="1:6" x14ac:dyDescent="0.25">
      <c r="A31" s="54"/>
      <c r="B31" s="53" t="s">
        <v>71</v>
      </c>
      <c r="C31" s="53">
        <f>SUM(C28:C30)</f>
        <v>2878.92</v>
      </c>
      <c r="D31" s="53">
        <f>C31+D26</f>
        <v>16602.82</v>
      </c>
      <c r="E31" s="1"/>
      <c r="F31" s="1"/>
    </row>
    <row r="32" spans="1:6" x14ac:dyDescent="0.25">
      <c r="A32" s="52"/>
      <c r="B32" s="53" t="s">
        <v>10</v>
      </c>
      <c r="C32" s="52"/>
      <c r="D32" s="52"/>
      <c r="E32" s="1"/>
      <c r="F32" s="1"/>
    </row>
    <row r="33" spans="1:6" ht="30" x14ac:dyDescent="0.25">
      <c r="A33" s="54">
        <v>1</v>
      </c>
      <c r="B33" s="54" t="s">
        <v>47</v>
      </c>
      <c r="C33" s="54">
        <v>1223.92</v>
      </c>
      <c r="D33" s="53"/>
      <c r="E33" s="1"/>
      <c r="F33" s="1"/>
    </row>
    <row r="34" spans="1:6" ht="60" x14ac:dyDescent="0.25">
      <c r="A34" s="54">
        <v>2</v>
      </c>
      <c r="B34" s="54" t="s">
        <v>51</v>
      </c>
      <c r="C34" s="54">
        <v>935</v>
      </c>
      <c r="D34" s="52"/>
      <c r="E34" s="1"/>
      <c r="F34" s="1"/>
    </row>
    <row r="35" spans="1:6" x14ac:dyDescent="0.25">
      <c r="A35" s="54"/>
      <c r="B35" s="54" t="s">
        <v>76</v>
      </c>
      <c r="C35" s="54">
        <v>273.89999999999998</v>
      </c>
      <c r="D35" s="53"/>
      <c r="E35" s="1"/>
      <c r="F35" s="1"/>
    </row>
    <row r="36" spans="1:6" x14ac:dyDescent="0.25">
      <c r="A36" s="54"/>
      <c r="B36" s="53" t="s">
        <v>77</v>
      </c>
      <c r="C36" s="53">
        <f>SUM(C33:C35)</f>
        <v>2432.8200000000002</v>
      </c>
      <c r="D36" s="53">
        <f>C36+D31</f>
        <v>19035.64</v>
      </c>
      <c r="E36" s="1"/>
      <c r="F36" s="1"/>
    </row>
    <row r="37" spans="1:6" x14ac:dyDescent="0.25">
      <c r="A37" s="52"/>
      <c r="B37" s="53" t="s">
        <v>11</v>
      </c>
      <c r="C37" s="52"/>
      <c r="D37" s="52"/>
      <c r="E37" s="1"/>
      <c r="F37" s="1"/>
    </row>
    <row r="38" spans="1:6" ht="30" x14ac:dyDescent="0.25">
      <c r="A38" s="54">
        <v>1</v>
      </c>
      <c r="B38" s="54" t="s">
        <v>47</v>
      </c>
      <c r="C38" s="54">
        <v>1223.92</v>
      </c>
      <c r="D38" s="53"/>
      <c r="E38" s="1"/>
      <c r="F38" s="1"/>
    </row>
    <row r="39" spans="1:6" ht="60" x14ac:dyDescent="0.25">
      <c r="A39" s="54">
        <v>2</v>
      </c>
      <c r="B39" s="54" t="s">
        <v>51</v>
      </c>
      <c r="C39" s="54">
        <v>935</v>
      </c>
      <c r="D39" s="52"/>
      <c r="E39" s="1"/>
      <c r="F39" s="1"/>
    </row>
    <row r="40" spans="1:6" x14ac:dyDescent="0.25">
      <c r="A40" s="54">
        <v>3</v>
      </c>
      <c r="B40" s="54" t="s">
        <v>79</v>
      </c>
      <c r="C40" s="54">
        <v>1660</v>
      </c>
      <c r="D40" s="52"/>
      <c r="E40" s="1"/>
      <c r="F40" s="1"/>
    </row>
    <row r="41" spans="1:6" x14ac:dyDescent="0.25">
      <c r="A41" s="54"/>
      <c r="B41" s="53" t="s">
        <v>80</v>
      </c>
      <c r="C41" s="53">
        <f>SUM(C38:C40)</f>
        <v>3818.92</v>
      </c>
      <c r="D41" s="53">
        <f>C41+D36</f>
        <v>22854.559999999998</v>
      </c>
      <c r="E41" s="1"/>
      <c r="F41" s="1"/>
    </row>
    <row r="42" spans="1:6" x14ac:dyDescent="0.25">
      <c r="A42" s="52"/>
      <c r="B42" s="53" t="s">
        <v>12</v>
      </c>
      <c r="C42" s="52"/>
      <c r="D42" s="52"/>
      <c r="E42" s="1"/>
      <c r="F42" s="1"/>
    </row>
    <row r="43" spans="1:6" ht="30" x14ac:dyDescent="0.25">
      <c r="A43" s="54">
        <v>1</v>
      </c>
      <c r="B43" s="54" t="s">
        <v>47</v>
      </c>
      <c r="C43" s="54">
        <v>1223.92</v>
      </c>
      <c r="D43" s="53"/>
      <c r="E43" s="1"/>
      <c r="F43" s="1"/>
    </row>
    <row r="44" spans="1:6" ht="60" x14ac:dyDescent="0.25">
      <c r="A44" s="54">
        <v>2</v>
      </c>
      <c r="B44" s="54" t="s">
        <v>51</v>
      </c>
      <c r="C44" s="54">
        <v>935</v>
      </c>
      <c r="D44" s="52"/>
      <c r="E44" s="1"/>
      <c r="F44" s="1"/>
    </row>
    <row r="45" spans="1:6" x14ac:dyDescent="0.25">
      <c r="A45" s="54">
        <v>3</v>
      </c>
      <c r="B45" s="54" t="s">
        <v>84</v>
      </c>
      <c r="C45" s="54">
        <v>1660</v>
      </c>
      <c r="D45" s="52"/>
      <c r="E45" s="1"/>
      <c r="F45" s="1"/>
    </row>
    <row r="46" spans="1:6" x14ac:dyDescent="0.25">
      <c r="A46" s="54"/>
      <c r="B46" s="53" t="s">
        <v>83</v>
      </c>
      <c r="C46" s="53">
        <f>SUM(C43:C45)</f>
        <v>3818.92</v>
      </c>
      <c r="D46" s="53">
        <f>C46+D41</f>
        <v>26673.479999999996</v>
      </c>
      <c r="E46" s="1"/>
      <c r="F46" s="1"/>
    </row>
    <row r="47" spans="1:6" x14ac:dyDescent="0.25">
      <c r="A47" s="52"/>
      <c r="B47" s="53" t="s">
        <v>13</v>
      </c>
      <c r="C47" s="52"/>
      <c r="D47" s="52"/>
      <c r="E47" s="1"/>
      <c r="F47" s="1"/>
    </row>
    <row r="48" spans="1:6" ht="30" x14ac:dyDescent="0.25">
      <c r="A48" s="54">
        <v>1</v>
      </c>
      <c r="B48" s="54" t="s">
        <v>47</v>
      </c>
      <c r="C48" s="54">
        <v>1223.92</v>
      </c>
      <c r="D48" s="53"/>
      <c r="E48" s="1"/>
      <c r="F48" s="1"/>
    </row>
    <row r="49" spans="1:6" ht="60" x14ac:dyDescent="0.25">
      <c r="A49" s="54">
        <v>2</v>
      </c>
      <c r="B49" s="54" t="s">
        <v>51</v>
      </c>
      <c r="C49" s="54">
        <v>935</v>
      </c>
      <c r="D49" s="52"/>
      <c r="E49" s="1"/>
      <c r="F49" s="1"/>
    </row>
    <row r="50" spans="1:6" x14ac:dyDescent="0.25">
      <c r="A50" s="52"/>
      <c r="B50" s="53" t="s">
        <v>87</v>
      </c>
      <c r="C50" s="53">
        <f>SUM(C48:C49)</f>
        <v>2158.92</v>
      </c>
      <c r="D50" s="53">
        <f>C50+D46</f>
        <v>28832.399999999994</v>
      </c>
      <c r="E50" s="1"/>
      <c r="F50" s="1"/>
    </row>
    <row r="51" spans="1:6" x14ac:dyDescent="0.25">
      <c r="A51" s="52"/>
      <c r="B51" s="53" t="s">
        <v>14</v>
      </c>
      <c r="C51" s="52"/>
      <c r="D51" s="52"/>
      <c r="E51" s="1"/>
      <c r="F51" s="1"/>
    </row>
    <row r="52" spans="1:6" ht="30" x14ac:dyDescent="0.25">
      <c r="A52" s="54">
        <v>1</v>
      </c>
      <c r="B52" s="54" t="s">
        <v>47</v>
      </c>
      <c r="C52" s="54">
        <v>1223.92</v>
      </c>
      <c r="D52" s="53"/>
      <c r="E52" s="1"/>
      <c r="F52" s="1"/>
    </row>
    <row r="53" spans="1:6" ht="60" x14ac:dyDescent="0.25">
      <c r="A53" s="54">
        <v>2</v>
      </c>
      <c r="B53" s="54" t="s">
        <v>51</v>
      </c>
      <c r="C53" s="54">
        <v>935</v>
      </c>
      <c r="D53" s="52"/>
      <c r="E53" s="1"/>
      <c r="F53" s="1"/>
    </row>
    <row r="54" spans="1:6" ht="30" x14ac:dyDescent="0.25">
      <c r="A54" s="52">
        <v>3</v>
      </c>
      <c r="B54" s="54" t="s">
        <v>94</v>
      </c>
      <c r="C54" s="52">
        <v>1242.6300000000001</v>
      </c>
      <c r="D54" s="52"/>
      <c r="E54" s="1"/>
      <c r="F54" s="1"/>
    </row>
    <row r="55" spans="1:6" x14ac:dyDescent="0.25">
      <c r="A55" s="54"/>
      <c r="B55" s="53" t="s">
        <v>95</v>
      </c>
      <c r="C55" s="53">
        <f>SUM(C52:C54)</f>
        <v>3401.55</v>
      </c>
      <c r="D55" s="53">
        <f>C55+D50</f>
        <v>32233.949999999993</v>
      </c>
      <c r="E55" s="1"/>
      <c r="F55" s="1"/>
    </row>
    <row r="56" spans="1:6" x14ac:dyDescent="0.25">
      <c r="A56" s="52"/>
      <c r="B56" s="53" t="s">
        <v>15</v>
      </c>
      <c r="C56" s="52"/>
      <c r="D56" s="52"/>
      <c r="E56" s="1"/>
      <c r="F56" s="1"/>
    </row>
    <row r="57" spans="1:6" ht="30" x14ac:dyDescent="0.25">
      <c r="A57" s="54">
        <v>1</v>
      </c>
      <c r="B57" s="54" t="s">
        <v>47</v>
      </c>
      <c r="C57" s="54">
        <v>1223.92</v>
      </c>
      <c r="D57" s="53"/>
      <c r="E57" s="1"/>
      <c r="F57" s="1"/>
    </row>
    <row r="58" spans="1:6" ht="60" x14ac:dyDescent="0.25">
      <c r="A58" s="54">
        <v>2</v>
      </c>
      <c r="B58" s="54" t="s">
        <v>51</v>
      </c>
      <c r="C58" s="54">
        <v>935</v>
      </c>
      <c r="D58" s="52"/>
      <c r="E58" s="1"/>
      <c r="F58" s="1"/>
    </row>
    <row r="59" spans="1:6" x14ac:dyDescent="0.25">
      <c r="A59" s="54">
        <v>3</v>
      </c>
      <c r="B59" s="54" t="s">
        <v>96</v>
      </c>
      <c r="C59" s="54">
        <v>2520</v>
      </c>
      <c r="D59" s="53"/>
      <c r="E59" s="1"/>
      <c r="F59" s="1"/>
    </row>
    <row r="60" spans="1:6" x14ac:dyDescent="0.25">
      <c r="A60" s="54"/>
      <c r="B60" s="53" t="s">
        <v>97</v>
      </c>
      <c r="C60" s="53">
        <f>SUM(C57:C59)</f>
        <v>4678.92</v>
      </c>
      <c r="D60" s="53">
        <f>C60+D55</f>
        <v>36912.869999999995</v>
      </c>
      <c r="E60" s="1"/>
      <c r="F60" s="1"/>
    </row>
    <row r="61" spans="1:6" x14ac:dyDescent="0.25">
      <c r="A61" s="54"/>
      <c r="B61" s="56"/>
      <c r="C61" s="54"/>
      <c r="D61" s="47"/>
      <c r="E61" s="1"/>
      <c r="F61" s="1"/>
    </row>
    <row r="62" spans="1:6" x14ac:dyDescent="0.25">
      <c r="A62" s="54"/>
      <c r="B62" s="56"/>
      <c r="C62" s="54"/>
      <c r="D62" s="47"/>
      <c r="E62" s="1"/>
      <c r="F62" s="1"/>
    </row>
    <row r="63" spans="1:6" x14ac:dyDescent="0.25">
      <c r="A63" s="54"/>
      <c r="B63" s="56"/>
      <c r="C63" s="54"/>
      <c r="D63" s="47"/>
      <c r="E63" s="1"/>
      <c r="F63" s="1"/>
    </row>
    <row r="64" spans="1:6" x14ac:dyDescent="0.25">
      <c r="A64" s="54"/>
      <c r="B64" s="58"/>
      <c r="C64" s="53"/>
      <c r="D64" s="47"/>
      <c r="E64" s="1"/>
      <c r="F64" s="1"/>
    </row>
    <row r="65" spans="1:6" x14ac:dyDescent="0.25">
      <c r="A65" s="54"/>
      <c r="B65" s="56"/>
      <c r="C65" s="54"/>
      <c r="D65" s="22"/>
      <c r="E65" s="1"/>
      <c r="F65" s="1"/>
    </row>
    <row r="66" spans="1:6" x14ac:dyDescent="0.25">
      <c r="A66" s="54"/>
      <c r="B66" s="54"/>
      <c r="C66" s="54"/>
      <c r="D66" s="47"/>
      <c r="E66" s="1"/>
      <c r="F66" s="1"/>
    </row>
    <row r="67" spans="1:6" x14ac:dyDescent="0.25">
      <c r="A67" s="54"/>
      <c r="B67" s="54"/>
      <c r="C67" s="54"/>
      <c r="D67" s="23"/>
      <c r="E67" s="1"/>
      <c r="F67" s="1"/>
    </row>
    <row r="68" spans="1:6" x14ac:dyDescent="0.25">
      <c r="A68" s="54"/>
      <c r="B68" s="54"/>
      <c r="C68" s="54"/>
      <c r="D68" s="47"/>
      <c r="E68" s="1"/>
      <c r="F68" s="1"/>
    </row>
    <row r="69" spans="1:6" x14ac:dyDescent="0.25">
      <c r="A69" s="54"/>
      <c r="B69" s="57"/>
      <c r="C69" s="54"/>
      <c r="D69" s="11"/>
      <c r="E69" s="1"/>
      <c r="F69" s="1"/>
    </row>
    <row r="70" spans="1:6" x14ac:dyDescent="0.25">
      <c r="A70" s="54"/>
      <c r="B70" s="54"/>
      <c r="C70" s="54"/>
      <c r="D70" s="13"/>
    </row>
    <row r="71" spans="1:6" x14ac:dyDescent="0.25">
      <c r="B71" s="34"/>
      <c r="C71" s="21"/>
      <c r="D71" s="21"/>
    </row>
  </sheetData>
  <mergeCells count="2">
    <mergeCell ref="B3:D3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tabSelected="1" topLeftCell="A16" workbookViewId="0">
      <selection activeCell="D39" sqref="D39"/>
    </sheetView>
  </sheetViews>
  <sheetFormatPr defaultRowHeight="15" x14ac:dyDescent="0.2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63" t="s">
        <v>54</v>
      </c>
      <c r="C1" s="63"/>
      <c r="D1" s="63"/>
      <c r="E1" s="6"/>
      <c r="F1" s="6"/>
      <c r="G1" s="6"/>
      <c r="H1" s="6"/>
    </row>
    <row r="2" spans="1:8" ht="15.95" customHeight="1" x14ac:dyDescent="0.25">
      <c r="A2" s="1"/>
      <c r="B2" s="2" t="s">
        <v>34</v>
      </c>
      <c r="C2" s="33"/>
      <c r="D2" s="33"/>
      <c r="E2" s="1"/>
      <c r="F2" s="1"/>
      <c r="G2" s="1"/>
      <c r="H2" s="1"/>
    </row>
    <row r="3" spans="1:8" ht="15.95" customHeight="1" x14ac:dyDescent="0.25">
      <c r="A3" s="1"/>
      <c r="B3" s="63" t="s">
        <v>6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2"/>
      <c r="B5" s="53" t="s">
        <v>2</v>
      </c>
      <c r="C5" s="52"/>
      <c r="D5" s="52"/>
      <c r="E5" s="1"/>
      <c r="F5" s="1"/>
      <c r="G5" s="1"/>
      <c r="H5" s="1"/>
    </row>
    <row r="6" spans="1:8" ht="30" x14ac:dyDescent="0.25">
      <c r="A6" s="52">
        <v>1</v>
      </c>
      <c r="B6" s="54" t="s">
        <v>49</v>
      </c>
      <c r="C6" s="54">
        <v>3340</v>
      </c>
      <c r="D6" s="55"/>
      <c r="E6" s="1"/>
      <c r="F6" s="1"/>
      <c r="G6" s="1"/>
      <c r="H6" s="1"/>
    </row>
    <row r="7" spans="1:8" s="1" customFormat="1" ht="15" customHeight="1" x14ac:dyDescent="0.25">
      <c r="A7" s="52">
        <v>2</v>
      </c>
      <c r="B7" s="54" t="s">
        <v>55</v>
      </c>
      <c r="C7" s="54">
        <v>830</v>
      </c>
      <c r="D7" s="52"/>
    </row>
    <row r="8" spans="1:8" s="1" customFormat="1" x14ac:dyDescent="0.25">
      <c r="A8" s="52"/>
      <c r="B8" s="53" t="s">
        <v>52</v>
      </c>
      <c r="C8" s="53">
        <f>SUM(C6:C7)</f>
        <v>4170</v>
      </c>
      <c r="D8" s="53">
        <f>C8</f>
        <v>4170</v>
      </c>
    </row>
    <row r="9" spans="1:8" s="1" customFormat="1" x14ac:dyDescent="0.25">
      <c r="A9" s="52"/>
      <c r="B9" s="53" t="s">
        <v>5</v>
      </c>
      <c r="C9" s="52"/>
      <c r="D9" s="52"/>
    </row>
    <row r="10" spans="1:8" s="1" customFormat="1" ht="30" x14ac:dyDescent="0.25">
      <c r="A10" s="52">
        <v>1</v>
      </c>
      <c r="B10" s="54" t="s">
        <v>49</v>
      </c>
      <c r="C10" s="54">
        <v>3340</v>
      </c>
      <c r="D10" s="55"/>
    </row>
    <row r="11" spans="1:8" s="4" customFormat="1" x14ac:dyDescent="0.25">
      <c r="A11" s="52">
        <v>2</v>
      </c>
      <c r="B11" s="54" t="s">
        <v>60</v>
      </c>
      <c r="C11" s="54">
        <v>360</v>
      </c>
      <c r="D11" s="52"/>
    </row>
    <row r="12" spans="1:8" s="4" customFormat="1" x14ac:dyDescent="0.25">
      <c r="A12" s="52"/>
      <c r="B12" s="53" t="s">
        <v>59</v>
      </c>
      <c r="C12" s="53">
        <f>SUM(C10:C11)</f>
        <v>3700</v>
      </c>
      <c r="D12" s="53">
        <f>C12+D8</f>
        <v>7870</v>
      </c>
    </row>
    <row r="13" spans="1:8" s="4" customFormat="1" x14ac:dyDescent="0.25">
      <c r="A13" s="52"/>
      <c r="B13" s="53" t="s">
        <v>3</v>
      </c>
      <c r="C13" s="52"/>
      <c r="D13" s="52"/>
    </row>
    <row r="14" spans="1:8" s="4" customFormat="1" ht="30" x14ac:dyDescent="0.25">
      <c r="A14" s="52">
        <v>1</v>
      </c>
      <c r="B14" s="54" t="s">
        <v>49</v>
      </c>
      <c r="C14" s="54">
        <v>3340</v>
      </c>
      <c r="D14" s="55">
        <f>C14+D12</f>
        <v>11210</v>
      </c>
    </row>
    <row r="15" spans="1:8" s="1" customFormat="1" x14ac:dyDescent="0.25">
      <c r="A15" s="52"/>
      <c r="B15" s="53" t="s">
        <v>7</v>
      </c>
      <c r="C15" s="52"/>
      <c r="D15" s="52"/>
    </row>
    <row r="16" spans="1:8" s="1" customFormat="1" ht="30" x14ac:dyDescent="0.25">
      <c r="A16" s="52">
        <v>1</v>
      </c>
      <c r="B16" s="54" t="s">
        <v>49</v>
      </c>
      <c r="C16" s="54">
        <v>3340</v>
      </c>
      <c r="D16" s="55">
        <f>C16+D14</f>
        <v>14550</v>
      </c>
    </row>
    <row r="17" spans="1:4" s="1" customFormat="1" x14ac:dyDescent="0.25">
      <c r="A17" s="52"/>
      <c r="B17" s="53" t="s">
        <v>8</v>
      </c>
      <c r="C17" s="52"/>
      <c r="D17" s="52"/>
    </row>
    <row r="18" spans="1:4" s="1" customFormat="1" ht="30" x14ac:dyDescent="0.25">
      <c r="A18" s="52">
        <v>1</v>
      </c>
      <c r="B18" s="54" t="s">
        <v>49</v>
      </c>
      <c r="C18" s="54">
        <v>3340</v>
      </c>
      <c r="D18" s="55">
        <f>C18+D16</f>
        <v>17890</v>
      </c>
    </row>
    <row r="19" spans="1:4" s="4" customFormat="1" x14ac:dyDescent="0.25">
      <c r="A19" s="52"/>
      <c r="B19" s="53" t="s">
        <v>9</v>
      </c>
      <c r="C19" s="52"/>
      <c r="D19" s="52"/>
    </row>
    <row r="20" spans="1:4" s="1" customFormat="1" ht="30" x14ac:dyDescent="0.25">
      <c r="A20" s="52">
        <v>1</v>
      </c>
      <c r="B20" s="54" t="s">
        <v>49</v>
      </c>
      <c r="C20" s="54">
        <v>3340</v>
      </c>
      <c r="D20" s="55">
        <f>C20+D18</f>
        <v>21230</v>
      </c>
    </row>
    <row r="21" spans="1:4" s="1" customFormat="1" x14ac:dyDescent="0.25">
      <c r="A21" s="52"/>
      <c r="B21" s="53" t="s">
        <v>10</v>
      </c>
      <c r="C21" s="52"/>
      <c r="D21" s="52"/>
    </row>
    <row r="22" spans="1:4" s="1" customFormat="1" ht="30" x14ac:dyDescent="0.25">
      <c r="A22" s="52">
        <v>1</v>
      </c>
      <c r="B22" s="54" t="s">
        <v>49</v>
      </c>
      <c r="C22" s="54">
        <v>3340</v>
      </c>
      <c r="D22" s="55">
        <f>C22+D20</f>
        <v>24570</v>
      </c>
    </row>
    <row r="23" spans="1:4" s="1" customFormat="1" x14ac:dyDescent="0.25">
      <c r="A23" s="52"/>
      <c r="B23" s="53" t="s">
        <v>11</v>
      </c>
      <c r="C23" s="52"/>
      <c r="D23" s="52"/>
    </row>
    <row r="24" spans="1:4" s="1" customFormat="1" ht="30" x14ac:dyDescent="0.25">
      <c r="A24" s="52">
        <v>1</v>
      </c>
      <c r="B24" s="54" t="s">
        <v>49</v>
      </c>
      <c r="C24" s="54">
        <v>3340</v>
      </c>
      <c r="D24" s="55"/>
    </row>
    <row r="25" spans="1:4" s="1" customFormat="1" x14ac:dyDescent="0.25">
      <c r="A25" s="54">
        <v>2</v>
      </c>
      <c r="B25" s="54" t="s">
        <v>81</v>
      </c>
      <c r="C25" s="54">
        <v>1660</v>
      </c>
      <c r="D25" s="54"/>
    </row>
    <row r="26" spans="1:4" s="1" customFormat="1" x14ac:dyDescent="0.25">
      <c r="A26" s="54"/>
      <c r="B26" s="53" t="s">
        <v>80</v>
      </c>
      <c r="C26" s="53">
        <f>SUM(C24:C25)</f>
        <v>5000</v>
      </c>
      <c r="D26" s="53">
        <f>C26+D22</f>
        <v>29570</v>
      </c>
    </row>
    <row r="27" spans="1:4" s="1" customFormat="1" x14ac:dyDescent="0.25">
      <c r="A27" s="52"/>
      <c r="B27" s="53" t="s">
        <v>12</v>
      </c>
      <c r="C27" s="52"/>
      <c r="D27" s="52"/>
    </row>
    <row r="28" spans="1:4" s="1" customFormat="1" ht="30" x14ac:dyDescent="0.25">
      <c r="A28" s="52">
        <v>1</v>
      </c>
      <c r="B28" s="54" t="s">
        <v>49</v>
      </c>
      <c r="C28" s="53">
        <v>3340</v>
      </c>
      <c r="D28" s="53">
        <f>C28+D26</f>
        <v>32910</v>
      </c>
    </row>
    <row r="29" spans="1:4" s="1" customFormat="1" x14ac:dyDescent="0.25">
      <c r="A29" s="52"/>
      <c r="B29" s="53" t="s">
        <v>13</v>
      </c>
      <c r="C29" s="52"/>
      <c r="D29" s="53"/>
    </row>
    <row r="30" spans="1:4" s="1" customFormat="1" ht="30" x14ac:dyDescent="0.25">
      <c r="A30" s="52">
        <v>1</v>
      </c>
      <c r="B30" s="54" t="s">
        <v>49</v>
      </c>
      <c r="C30" s="54">
        <v>3340</v>
      </c>
      <c r="D30" s="52"/>
    </row>
    <row r="31" spans="1:4" s="1" customFormat="1" x14ac:dyDescent="0.25">
      <c r="A31" s="52">
        <v>2</v>
      </c>
      <c r="B31" s="54" t="s">
        <v>88</v>
      </c>
      <c r="C31" s="54">
        <v>1180.9000000000001</v>
      </c>
      <c r="D31" s="53"/>
    </row>
    <row r="32" spans="1:4" s="1" customFormat="1" x14ac:dyDescent="0.25">
      <c r="A32" s="54">
        <v>3</v>
      </c>
      <c r="B32" s="54" t="s">
        <v>89</v>
      </c>
      <c r="C32" s="54">
        <v>320</v>
      </c>
      <c r="D32" s="53"/>
    </row>
    <row r="33" spans="1:4" s="1" customFormat="1" x14ac:dyDescent="0.25">
      <c r="A33" s="52">
        <v>4</v>
      </c>
      <c r="B33" s="54" t="s">
        <v>90</v>
      </c>
      <c r="C33" s="54">
        <v>803.41</v>
      </c>
      <c r="D33" s="52"/>
    </row>
    <row r="34" spans="1:4" s="1" customFormat="1" x14ac:dyDescent="0.25">
      <c r="A34" s="52"/>
      <c r="B34" s="53" t="s">
        <v>87</v>
      </c>
      <c r="C34" s="53">
        <f>SUM(C30:C33)</f>
        <v>5644.3099999999995</v>
      </c>
      <c r="D34" s="53">
        <f>C34+D28</f>
        <v>38554.31</v>
      </c>
    </row>
    <row r="35" spans="1:4" s="1" customFormat="1" x14ac:dyDescent="0.25">
      <c r="A35" s="52"/>
      <c r="B35" s="53" t="s">
        <v>14</v>
      </c>
      <c r="C35" s="52"/>
      <c r="D35" s="53"/>
    </row>
    <row r="36" spans="1:4" s="1" customFormat="1" ht="30" x14ac:dyDescent="0.25">
      <c r="A36" s="52">
        <v>1</v>
      </c>
      <c r="B36" s="54" t="s">
        <v>49</v>
      </c>
      <c r="C36" s="53">
        <v>3340</v>
      </c>
      <c r="D36" s="53">
        <f>C36+D34</f>
        <v>41894.31</v>
      </c>
    </row>
    <row r="37" spans="1:4" s="1" customFormat="1" x14ac:dyDescent="0.25">
      <c r="A37" s="52"/>
      <c r="B37" s="53" t="s">
        <v>15</v>
      </c>
      <c r="C37" s="52"/>
      <c r="D37" s="53"/>
    </row>
    <row r="38" spans="1:4" s="1" customFormat="1" ht="30" x14ac:dyDescent="0.25">
      <c r="A38" s="52">
        <v>1</v>
      </c>
      <c r="B38" s="54" t="s">
        <v>49</v>
      </c>
      <c r="C38" s="53">
        <v>3340</v>
      </c>
      <c r="D38" s="53">
        <f>C38+D36</f>
        <v>45234.31</v>
      </c>
    </row>
    <row r="39" spans="1:4" s="1" customFormat="1" x14ac:dyDescent="0.25">
      <c r="A39" s="52"/>
      <c r="B39" s="53"/>
      <c r="C39" s="52"/>
      <c r="D39" s="52"/>
    </row>
    <row r="40" spans="1:4" s="1" customFormat="1" x14ac:dyDescent="0.25">
      <c r="A40" s="52"/>
      <c r="B40" s="54"/>
      <c r="C40" s="54"/>
      <c r="D40" s="55"/>
    </row>
    <row r="41" spans="1:4" s="1" customFormat="1" x14ac:dyDescent="0.25">
      <c r="A41" s="54"/>
      <c r="B41" s="54"/>
      <c r="C41" s="52"/>
      <c r="D41" s="53"/>
    </row>
    <row r="42" spans="1:4" s="1" customFormat="1" x14ac:dyDescent="0.25">
      <c r="A42" s="11"/>
      <c r="B42" s="50"/>
      <c r="C42" s="7"/>
      <c r="D42" s="3"/>
    </row>
    <row r="43" spans="1:4" s="1" customFormat="1" x14ac:dyDescent="0.25">
      <c r="A43" s="11"/>
      <c r="B43" s="3"/>
      <c r="C43" s="9"/>
      <c r="D43" s="3"/>
    </row>
    <row r="44" spans="1:4" s="1" customFormat="1" x14ac:dyDescent="0.25">
      <c r="A44" s="11"/>
      <c r="B44" s="3"/>
      <c r="C44" s="9"/>
      <c r="D44" s="3"/>
    </row>
    <row r="45" spans="1:4" s="1" customFormat="1" x14ac:dyDescent="0.25">
      <c r="A45" s="11"/>
      <c r="B45" s="3"/>
      <c r="C45" s="7"/>
      <c r="D45" s="3"/>
    </row>
    <row r="46" spans="1:4" s="1" customFormat="1" x14ac:dyDescent="0.25">
      <c r="A46" s="11"/>
      <c r="B46" s="50"/>
      <c r="C46" s="7"/>
      <c r="D46" s="3"/>
    </row>
    <row r="47" spans="1:4" s="1" customFormat="1" x14ac:dyDescent="0.25">
      <c r="A47" s="11"/>
      <c r="B47" s="11"/>
      <c r="C47" s="7"/>
      <c r="D47" s="3"/>
    </row>
    <row r="48" spans="1:4" s="1" customFormat="1" x14ac:dyDescent="0.25">
      <c r="A48" s="11"/>
      <c r="B48" s="3"/>
      <c r="C48" s="7"/>
      <c r="D48" s="3"/>
    </row>
    <row r="49" spans="1:4" s="1" customFormat="1" x14ac:dyDescent="0.25">
      <c r="A49" s="11"/>
      <c r="B49" s="11"/>
      <c r="C49" s="7"/>
      <c r="D49" s="3"/>
    </row>
    <row r="50" spans="1:4" s="1" customFormat="1" x14ac:dyDescent="0.25">
      <c r="A50" s="11"/>
      <c r="B50" s="11"/>
      <c r="C50" s="7"/>
      <c r="D50" s="3"/>
    </row>
    <row r="51" spans="1:4" s="1" customFormat="1" x14ac:dyDescent="0.25">
      <c r="A51" s="11"/>
      <c r="B51" s="11"/>
      <c r="C51" s="7"/>
      <c r="D51" s="3"/>
    </row>
    <row r="52" spans="1:4" s="1" customFormat="1" x14ac:dyDescent="0.25">
      <c r="A52" s="11"/>
      <c r="B52" s="11"/>
      <c r="C52" s="7"/>
      <c r="D52" s="3"/>
    </row>
    <row r="53" spans="1:4" s="1" customFormat="1" x14ac:dyDescent="0.25">
      <c r="A53" s="11"/>
      <c r="B53" s="11"/>
      <c r="C53" s="11"/>
      <c r="D53" s="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7"/>
      <c r="D5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3" t="s">
        <v>54</v>
      </c>
      <c r="C1" s="63"/>
      <c r="D1" s="63"/>
    </row>
    <row r="2" spans="1:4" ht="15.75" x14ac:dyDescent="0.25">
      <c r="A2" s="1"/>
      <c r="B2" s="2" t="s">
        <v>34</v>
      </c>
      <c r="C2" s="33"/>
      <c r="D2" s="33"/>
    </row>
    <row r="3" spans="1:4" ht="15.75" x14ac:dyDescent="0.25">
      <c r="A3" s="1"/>
      <c r="B3" s="63" t="s">
        <v>35</v>
      </c>
      <c r="C3" s="63"/>
      <c r="D3" s="63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7">
        <v>1</v>
      </c>
      <c r="B6" s="11" t="s">
        <v>61</v>
      </c>
      <c r="C6" s="38">
        <v>790</v>
      </c>
      <c r="D6" s="9">
        <f>C6</f>
        <v>790</v>
      </c>
    </row>
    <row r="7" spans="1:4" x14ac:dyDescent="0.25">
      <c r="A7" s="7"/>
      <c r="B7" s="3"/>
      <c r="C7" s="38"/>
      <c r="D7" s="9"/>
    </row>
    <row r="8" spans="1:4" x14ac:dyDescent="0.25">
      <c r="A8" s="7"/>
      <c r="B8" s="11"/>
      <c r="C8" s="49"/>
      <c r="D8" s="9"/>
    </row>
    <row r="9" spans="1:4" x14ac:dyDescent="0.25">
      <c r="A9" s="11"/>
      <c r="B9" s="3"/>
      <c r="C9" s="11"/>
      <c r="D9" s="3"/>
    </row>
    <row r="10" spans="1:4" x14ac:dyDescent="0.25">
      <c r="A10" s="7"/>
      <c r="B10" s="11"/>
      <c r="C10" s="11"/>
      <c r="D10" s="3"/>
    </row>
    <row r="11" spans="1:4" x14ac:dyDescent="0.25">
      <c r="A11" s="7"/>
      <c r="B11" s="11"/>
      <c r="C11" s="11"/>
      <c r="D11" s="11"/>
    </row>
    <row r="12" spans="1:4" x14ac:dyDescent="0.25">
      <c r="A12" s="11"/>
      <c r="B12" s="11"/>
      <c r="C12" s="11"/>
      <c r="D12" s="3"/>
    </row>
    <row r="13" spans="1:4" x14ac:dyDescent="0.25">
      <c r="A13" s="11"/>
      <c r="B13" s="11"/>
      <c r="C13" s="11"/>
      <c r="D13" s="3"/>
    </row>
    <row r="14" spans="1:4" x14ac:dyDescent="0.25">
      <c r="A14" s="11"/>
      <c r="B14" s="3"/>
      <c r="C14" s="3"/>
      <c r="D14" s="3"/>
    </row>
    <row r="15" spans="1:4" x14ac:dyDescent="0.25">
      <c r="A15" s="11"/>
      <c r="B15" s="3"/>
      <c r="C15" s="3"/>
      <c r="D15" s="3"/>
    </row>
    <row r="16" spans="1:4" x14ac:dyDescent="0.25">
      <c r="A16" s="11"/>
      <c r="B16" s="3"/>
      <c r="C16" s="11"/>
      <c r="D16" s="3"/>
    </row>
    <row r="17" spans="1:4" x14ac:dyDescent="0.25">
      <c r="A17" s="11"/>
      <c r="B17" s="11"/>
      <c r="C17" s="11"/>
      <c r="D17" s="3"/>
    </row>
    <row r="18" spans="1:4" x14ac:dyDescent="0.25">
      <c r="A18" s="11"/>
      <c r="B18" s="11"/>
      <c r="C18" s="11"/>
      <c r="D18" s="3"/>
    </row>
    <row r="19" spans="1:4" x14ac:dyDescent="0.25">
      <c r="A19" s="11"/>
      <c r="B19" s="3"/>
      <c r="C19" s="11"/>
      <c r="D19" s="3"/>
    </row>
    <row r="20" spans="1:4" x14ac:dyDescent="0.25">
      <c r="A20" s="11"/>
      <c r="B20" s="11"/>
      <c r="C20" s="11"/>
      <c r="D20" s="3"/>
    </row>
    <row r="21" spans="1:4" x14ac:dyDescent="0.25">
      <c r="A21" s="11"/>
      <c r="B21" s="3"/>
      <c r="C21" s="11"/>
      <c r="D21" s="3"/>
    </row>
    <row r="22" spans="1:4" x14ac:dyDescent="0.25">
      <c r="A22" s="11"/>
      <c r="B22" s="11"/>
      <c r="C22" s="11"/>
      <c r="D22" s="3"/>
    </row>
    <row r="23" spans="1:4" x14ac:dyDescent="0.25">
      <c r="A23" s="11"/>
      <c r="B23" s="11"/>
      <c r="C23" s="11"/>
      <c r="D23" s="11"/>
    </row>
    <row r="24" spans="1:4" x14ac:dyDescent="0.25">
      <c r="A24" s="11"/>
      <c r="B24" s="11"/>
      <c r="C24" s="11"/>
      <c r="D24" s="3"/>
    </row>
    <row r="25" spans="1:4" x14ac:dyDescent="0.25">
      <c r="A25" s="11"/>
      <c r="B25" s="11"/>
      <c r="C25" s="11"/>
      <c r="D25" s="3"/>
    </row>
    <row r="26" spans="1:4" x14ac:dyDescent="0.25">
      <c r="A26" s="11"/>
      <c r="B26" s="11"/>
      <c r="C26" s="11"/>
      <c r="D26" s="3"/>
    </row>
    <row r="27" spans="1:4" x14ac:dyDescent="0.25">
      <c r="A27" s="11"/>
      <c r="B27" s="3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3"/>
      <c r="D37" s="12"/>
    </row>
    <row r="38" spans="1:4" x14ac:dyDescent="0.25">
      <c r="A38" s="13"/>
      <c r="B38" s="3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3"/>
      <c r="C49" s="12"/>
      <c r="D49" s="12"/>
    </row>
    <row r="50" spans="1:4" x14ac:dyDescent="0.25">
      <c r="A50" s="13"/>
      <c r="B50" s="3"/>
      <c r="C50" s="13"/>
      <c r="D50" s="13"/>
    </row>
    <row r="51" spans="1:4" x14ac:dyDescent="0.25">
      <c r="A51" s="13"/>
      <c r="B51" s="11"/>
      <c r="C51" s="13"/>
      <c r="D51" s="13"/>
    </row>
    <row r="52" spans="1:4" x14ac:dyDescent="0.25">
      <c r="A52" s="13"/>
      <c r="B52" s="3"/>
      <c r="C52" s="12"/>
      <c r="D5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3" t="s">
        <v>54</v>
      </c>
      <c r="C1" s="63"/>
      <c r="D1" s="63"/>
      <c r="E1" s="6"/>
      <c r="F1" s="6"/>
      <c r="G1" s="6"/>
      <c r="H1" s="6"/>
    </row>
    <row r="2" spans="1:8" ht="15.95" customHeight="1" x14ac:dyDescent="0.25">
      <c r="A2" s="1"/>
      <c r="B2" s="64" t="s">
        <v>34</v>
      </c>
      <c r="C2" s="64"/>
      <c r="D2" s="64"/>
      <c r="E2" s="1"/>
      <c r="F2" s="1"/>
      <c r="G2" s="1"/>
      <c r="H2" s="1"/>
    </row>
    <row r="3" spans="1:8" ht="15.95" customHeight="1" x14ac:dyDescent="0.25">
      <c r="A3" s="1"/>
      <c r="B3" s="63" t="s">
        <v>36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11"/>
      <c r="B5" s="3" t="s">
        <v>8</v>
      </c>
      <c r="C5" s="11"/>
      <c r="D5" s="9"/>
      <c r="E5" s="1"/>
      <c r="F5" s="1"/>
      <c r="G5" s="1"/>
      <c r="H5" s="1"/>
    </row>
    <row r="6" spans="1:8" x14ac:dyDescent="0.25">
      <c r="A6" s="11">
        <v>1</v>
      </c>
      <c r="B6" s="11" t="s">
        <v>67</v>
      </c>
      <c r="C6" s="11">
        <v>6919.6</v>
      </c>
      <c r="D6" s="3">
        <f>C6</f>
        <v>6919.6</v>
      </c>
    </row>
    <row r="7" spans="1:8" x14ac:dyDescent="0.25">
      <c r="A7" s="35"/>
      <c r="B7" s="36" t="s">
        <v>9</v>
      </c>
      <c r="C7" s="13"/>
      <c r="D7" s="12"/>
    </row>
    <row r="8" spans="1:8" x14ac:dyDescent="0.25">
      <c r="A8" s="54">
        <v>1</v>
      </c>
      <c r="B8" s="54" t="s">
        <v>75</v>
      </c>
      <c r="C8" s="54">
        <v>3245</v>
      </c>
      <c r="D8" s="53">
        <f>C8+D6</f>
        <v>10164.6</v>
      </c>
    </row>
    <row r="9" spans="1:8" x14ac:dyDescent="0.25">
      <c r="A9" s="13"/>
      <c r="B9" s="3"/>
      <c r="C9" s="13"/>
      <c r="D9" s="12"/>
    </row>
    <row r="10" spans="1:8" x14ac:dyDescent="0.25">
      <c r="A10" s="13"/>
      <c r="B10" s="11"/>
      <c r="C10" s="11"/>
      <c r="D10" s="48"/>
      <c r="E10" s="1"/>
    </row>
    <row r="11" spans="1:8" x14ac:dyDescent="0.25">
      <c r="A11" s="13"/>
      <c r="B11" s="12"/>
      <c r="C11" s="13"/>
      <c r="D11" s="12"/>
    </row>
    <row r="12" spans="1:8" x14ac:dyDescent="0.25">
      <c r="A12" s="13"/>
      <c r="B12" s="11"/>
      <c r="C12" s="13"/>
      <c r="D12" s="12"/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2"/>
    </row>
    <row r="16" spans="1:8" x14ac:dyDescent="0.25">
      <c r="A16" s="13"/>
      <c r="B16" s="13"/>
      <c r="C16" s="13"/>
      <c r="D16" s="12"/>
    </row>
    <row r="17" spans="1:4" x14ac:dyDescent="0.25">
      <c r="A17" s="13"/>
      <c r="B17" s="60"/>
      <c r="C17" s="13"/>
      <c r="D17" s="12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3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2"/>
    </row>
    <row r="32" spans="1:4" x14ac:dyDescent="0.25">
      <c r="A32" s="13"/>
      <c r="B32" s="12"/>
      <c r="C32" s="12"/>
      <c r="D32" s="13"/>
    </row>
    <row r="34" spans="4:4" x14ac:dyDescent="0.25">
      <c r="D34" s="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3" t="s">
        <v>56</v>
      </c>
      <c r="C1" s="63"/>
      <c r="D1" s="63"/>
    </row>
    <row r="2" spans="1:4" ht="15.75" x14ac:dyDescent="0.25">
      <c r="A2" s="1"/>
      <c r="B2" s="64" t="s">
        <v>34</v>
      </c>
      <c r="C2" s="64"/>
      <c r="D2" s="64"/>
    </row>
    <row r="3" spans="1:4" ht="15.75" x14ac:dyDescent="0.25">
      <c r="A3" s="1"/>
      <c r="B3" s="63" t="s">
        <v>38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2</v>
      </c>
      <c r="C5" s="9"/>
      <c r="D5" s="9"/>
    </row>
    <row r="6" spans="1:4" x14ac:dyDescent="0.25">
      <c r="A6" s="9">
        <v>1</v>
      </c>
      <c r="B6" s="11" t="s">
        <v>58</v>
      </c>
      <c r="C6" s="38">
        <v>2914</v>
      </c>
      <c r="D6" s="9">
        <f>C6</f>
        <v>2914</v>
      </c>
    </row>
    <row r="7" spans="1:4" x14ac:dyDescent="0.25">
      <c r="A7" s="9"/>
      <c r="B7" s="11"/>
      <c r="C7" s="38"/>
      <c r="D7" s="9"/>
    </row>
    <row r="8" spans="1:4" x14ac:dyDescent="0.25">
      <c r="A8" s="9"/>
      <c r="B8" s="11"/>
      <c r="C8" s="38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5"/>
      <c r="B14" s="36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7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8" sqref="D1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3" t="s">
        <v>57</v>
      </c>
      <c r="C1" s="63"/>
      <c r="D1" s="63"/>
      <c r="E1" s="6"/>
      <c r="F1" s="6"/>
      <c r="G1" s="6"/>
      <c r="H1" s="6"/>
    </row>
    <row r="2" spans="1:8" ht="15.75" x14ac:dyDescent="0.25">
      <c r="A2" s="1"/>
      <c r="B2" s="64" t="s">
        <v>34</v>
      </c>
      <c r="C2" s="64"/>
      <c r="D2" s="64"/>
      <c r="E2" s="1"/>
      <c r="F2" s="1"/>
      <c r="G2" s="1"/>
      <c r="H2" s="1"/>
    </row>
    <row r="3" spans="1:8" ht="15.75" x14ac:dyDescent="0.25">
      <c r="A3" s="1"/>
      <c r="B3" s="63" t="s">
        <v>37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40" t="s">
        <v>9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73</v>
      </c>
      <c r="C6" s="11">
        <v>1950.6</v>
      </c>
      <c r="D6" s="3"/>
    </row>
    <row r="7" spans="1:8" s="1" customFormat="1" x14ac:dyDescent="0.25">
      <c r="A7" s="11">
        <v>2</v>
      </c>
      <c r="B7" s="11" t="s">
        <v>74</v>
      </c>
      <c r="C7" s="11">
        <v>1989.2</v>
      </c>
      <c r="D7" s="46"/>
    </row>
    <row r="8" spans="1:8" s="5" customFormat="1" x14ac:dyDescent="0.25">
      <c r="A8" s="13"/>
      <c r="B8" s="62" t="s">
        <v>71</v>
      </c>
      <c r="C8" s="12">
        <f>SUM(C6:C7)</f>
        <v>3939.8</v>
      </c>
      <c r="D8" s="43">
        <f>C8</f>
        <v>3939.8</v>
      </c>
    </row>
    <row r="9" spans="1:8" x14ac:dyDescent="0.25">
      <c r="A9" s="13"/>
      <c r="B9" s="3" t="s">
        <v>11</v>
      </c>
      <c r="C9" s="12"/>
      <c r="D9" s="43"/>
    </row>
    <row r="10" spans="1:8" x14ac:dyDescent="0.25">
      <c r="A10" s="13">
        <v>1</v>
      </c>
      <c r="B10" s="11" t="s">
        <v>82</v>
      </c>
      <c r="C10" s="13">
        <v>2485.6999999999998</v>
      </c>
      <c r="D10" s="43">
        <f>C10+D8</f>
        <v>6425.5</v>
      </c>
    </row>
    <row r="11" spans="1:8" s="5" customFormat="1" x14ac:dyDescent="0.25">
      <c r="A11" s="13"/>
      <c r="B11" s="3" t="s">
        <v>12</v>
      </c>
      <c r="C11" s="13"/>
      <c r="D11" s="43"/>
    </row>
    <row r="12" spans="1:8" x14ac:dyDescent="0.25">
      <c r="A12" s="13">
        <v>1</v>
      </c>
      <c r="B12" s="11" t="s">
        <v>85</v>
      </c>
      <c r="C12" s="13">
        <v>3392.6</v>
      </c>
      <c r="D12" s="43"/>
    </row>
    <row r="13" spans="1:8" ht="30" x14ac:dyDescent="0.25">
      <c r="A13" s="12">
        <v>2</v>
      </c>
      <c r="B13" s="11" t="s">
        <v>86</v>
      </c>
      <c r="C13" s="13">
        <v>6697</v>
      </c>
      <c r="D13" s="43"/>
    </row>
    <row r="14" spans="1:8" x14ac:dyDescent="0.25">
      <c r="A14" s="12"/>
      <c r="B14" s="3" t="s">
        <v>83</v>
      </c>
      <c r="C14" s="12">
        <f>SUM(C12:C13)</f>
        <v>10089.6</v>
      </c>
      <c r="D14" s="43">
        <f>C14+D10</f>
        <v>16515.099999999999</v>
      </c>
    </row>
    <row r="15" spans="1:8" x14ac:dyDescent="0.25">
      <c r="A15" s="13"/>
      <c r="B15" s="3" t="s">
        <v>13</v>
      </c>
      <c r="C15" s="13"/>
      <c r="D15" s="13"/>
    </row>
    <row r="16" spans="1:8" x14ac:dyDescent="0.25">
      <c r="A16" s="13">
        <v>1</v>
      </c>
      <c r="B16" s="11" t="s">
        <v>92</v>
      </c>
      <c r="C16" s="13">
        <v>45854.92</v>
      </c>
      <c r="D16" s="12"/>
    </row>
    <row r="17" spans="1:4" x14ac:dyDescent="0.25">
      <c r="A17" s="13">
        <v>2</v>
      </c>
      <c r="B17" s="11" t="s">
        <v>93</v>
      </c>
      <c r="C17" s="13">
        <v>3635.6</v>
      </c>
      <c r="D17" s="13"/>
    </row>
    <row r="18" spans="1:4" x14ac:dyDescent="0.25">
      <c r="A18" s="13"/>
      <c r="B18" s="3" t="s">
        <v>87</v>
      </c>
      <c r="C18" s="12">
        <f>SUM(C16:C17)</f>
        <v>49490.52</v>
      </c>
      <c r="D18" s="43">
        <f>C18+D14</f>
        <v>66005.62</v>
      </c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6" zoomScaleSheetLayoutView="66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7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65" t="s">
        <v>53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15.75" x14ac:dyDescent="0.25">
      <c r="A2" s="2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10" customFormat="1" ht="20.25" customHeight="1" x14ac:dyDescent="0.25">
      <c r="A3" s="8"/>
      <c r="B3" s="29" t="s">
        <v>2</v>
      </c>
      <c r="C3" s="29" t="s">
        <v>5</v>
      </c>
      <c r="D3" s="29" t="s">
        <v>3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29" t="s">
        <v>12</v>
      </c>
      <c r="K3" s="29" t="s">
        <v>13</v>
      </c>
      <c r="L3" s="29" t="s">
        <v>14</v>
      </c>
      <c r="M3" s="29" t="s">
        <v>15</v>
      </c>
      <c r="N3" s="25" t="s">
        <v>16</v>
      </c>
    </row>
    <row r="4" spans="1:14" ht="39.75" customHeight="1" x14ac:dyDescent="0.35">
      <c r="A4" s="30" t="s">
        <v>28</v>
      </c>
      <c r="B4" s="26">
        <f>B5+B6+B7</f>
        <v>31775.760000000002</v>
      </c>
      <c r="C4" s="26">
        <f t="shared" ref="C4:N4" si="0">C5+C6+C7</f>
        <v>28275.760000000002</v>
      </c>
      <c r="D4" s="26">
        <f t="shared" si="0"/>
        <v>28275.760000000002</v>
      </c>
      <c r="E4" s="26">
        <f t="shared" si="0"/>
        <v>28275.760000000002</v>
      </c>
      <c r="F4" s="26">
        <f t="shared" si="0"/>
        <v>28275.760000000002</v>
      </c>
      <c r="G4" s="26">
        <f t="shared" si="0"/>
        <v>28275.760000000002</v>
      </c>
      <c r="H4" s="26">
        <f t="shared" si="0"/>
        <v>28275.760000000002</v>
      </c>
      <c r="I4" s="26">
        <f t="shared" si="0"/>
        <v>28275.760000000002</v>
      </c>
      <c r="J4" s="26">
        <f t="shared" si="0"/>
        <v>28275.760000000002</v>
      </c>
      <c r="K4" s="26">
        <f t="shared" si="0"/>
        <v>28275.760000000002</v>
      </c>
      <c r="L4" s="26">
        <f t="shared" si="0"/>
        <v>28275.760000000002</v>
      </c>
      <c r="M4" s="26">
        <f t="shared" si="0"/>
        <v>28275.760000000002</v>
      </c>
      <c r="N4" s="26">
        <f t="shared" si="0"/>
        <v>342809.11999999994</v>
      </c>
    </row>
    <row r="5" spans="1:14" ht="39" customHeight="1" x14ac:dyDescent="0.35">
      <c r="A5" s="30" t="s">
        <v>17</v>
      </c>
      <c r="B5" s="27">
        <v>19617.68</v>
      </c>
      <c r="C5" s="27">
        <v>19617.68</v>
      </c>
      <c r="D5" s="27">
        <v>19617.68</v>
      </c>
      <c r="E5" s="27">
        <v>19617.68</v>
      </c>
      <c r="F5" s="27">
        <v>19617.68</v>
      </c>
      <c r="G5" s="27">
        <v>19617.68</v>
      </c>
      <c r="H5" s="27">
        <v>19617.68</v>
      </c>
      <c r="I5" s="27">
        <v>19617.68</v>
      </c>
      <c r="J5" s="27">
        <v>19617.68</v>
      </c>
      <c r="K5" s="27">
        <v>19617.68</v>
      </c>
      <c r="L5" s="27">
        <v>19617.68</v>
      </c>
      <c r="M5" s="27">
        <v>19617.68</v>
      </c>
      <c r="N5" s="27">
        <f t="shared" ref="N5:N23" si="1">SUM(B5:M5)</f>
        <v>235412.15999999995</v>
      </c>
    </row>
    <row r="6" spans="1:14" ht="44.25" customHeight="1" x14ac:dyDescent="0.35">
      <c r="A6" s="30" t="s">
        <v>40</v>
      </c>
      <c r="B6" s="27">
        <v>8658.08</v>
      </c>
      <c r="C6" s="27">
        <v>8658.08</v>
      </c>
      <c r="D6" s="27">
        <v>8658.08</v>
      </c>
      <c r="E6" s="27">
        <v>8658.08</v>
      </c>
      <c r="F6" s="27">
        <v>8658.08</v>
      </c>
      <c r="G6" s="27">
        <v>8658.08</v>
      </c>
      <c r="H6" s="27">
        <v>8658.08</v>
      </c>
      <c r="I6" s="27">
        <v>8658.08</v>
      </c>
      <c r="J6" s="27">
        <v>8658.08</v>
      </c>
      <c r="K6" s="27">
        <v>8658.08</v>
      </c>
      <c r="L6" s="27">
        <v>8658.08</v>
      </c>
      <c r="M6" s="27">
        <v>8658.08</v>
      </c>
      <c r="N6" s="27">
        <f>SUM(B6:M6)</f>
        <v>103896.96000000001</v>
      </c>
    </row>
    <row r="7" spans="1:14" ht="44.25" customHeight="1" x14ac:dyDescent="0.35">
      <c r="A7" s="30" t="s">
        <v>32</v>
      </c>
      <c r="B7" s="27">
        <v>3500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>
        <f>SUM(B7:M7)</f>
        <v>3500</v>
      </c>
    </row>
    <row r="8" spans="1:14" ht="36" customHeight="1" x14ac:dyDescent="0.35">
      <c r="A8" s="31" t="s">
        <v>18</v>
      </c>
      <c r="B8" s="26">
        <f>B9+B10+B11+B12+B13</f>
        <v>41243.020000000004</v>
      </c>
      <c r="C8" s="26">
        <f t="shared" ref="C8:M8" si="2">C9+C10+C11+C12+C13</f>
        <v>22051.72</v>
      </c>
      <c r="D8" s="26">
        <f t="shared" si="2"/>
        <v>25336.089999999997</v>
      </c>
      <c r="E8" s="26">
        <f t="shared" si="2"/>
        <v>25133.02</v>
      </c>
      <c r="F8" s="26">
        <f t="shared" si="2"/>
        <v>22879.25</v>
      </c>
      <c r="G8" s="26">
        <f t="shared" si="2"/>
        <v>24988.670000000002</v>
      </c>
      <c r="H8" s="26">
        <f t="shared" si="2"/>
        <v>24340.69</v>
      </c>
      <c r="I8" s="26">
        <f t="shared" si="2"/>
        <v>26199.25</v>
      </c>
      <c r="J8" s="26">
        <f t="shared" si="2"/>
        <v>25928.670000000002</v>
      </c>
      <c r="K8" s="26">
        <f t="shared" si="2"/>
        <v>24791.68</v>
      </c>
      <c r="L8" s="26">
        <f t="shared" si="2"/>
        <v>25309.42</v>
      </c>
      <c r="M8" s="26">
        <f t="shared" si="2"/>
        <v>29190.059999999998</v>
      </c>
      <c r="N8" s="26">
        <f t="shared" si="1"/>
        <v>317391.54000000004</v>
      </c>
    </row>
    <row r="9" spans="1:14" ht="35.1" customHeight="1" x14ac:dyDescent="0.35">
      <c r="A9" s="30" t="s">
        <v>19</v>
      </c>
      <c r="B9" s="27">
        <v>2158.92</v>
      </c>
      <c r="C9" s="27">
        <v>2158.92</v>
      </c>
      <c r="D9" s="27">
        <v>3428.22</v>
      </c>
      <c r="E9" s="27">
        <v>3818.92</v>
      </c>
      <c r="F9" s="27">
        <v>2158.92</v>
      </c>
      <c r="G9" s="27">
        <v>2878.92</v>
      </c>
      <c r="H9" s="27">
        <v>2432.8200000000002</v>
      </c>
      <c r="I9" s="27">
        <v>3818.92</v>
      </c>
      <c r="J9" s="27">
        <v>3818.92</v>
      </c>
      <c r="K9" s="27">
        <v>2158.92</v>
      </c>
      <c r="L9" s="27">
        <v>3401.55</v>
      </c>
      <c r="M9" s="27">
        <v>4678.92</v>
      </c>
      <c r="N9" s="26">
        <f>SUM(B9:M9)</f>
        <v>36912.869999999995</v>
      </c>
    </row>
    <row r="10" spans="1:14" ht="35.1" customHeight="1" x14ac:dyDescent="0.35">
      <c r="A10" s="30" t="s">
        <v>20</v>
      </c>
      <c r="B10" s="28">
        <v>4170</v>
      </c>
      <c r="C10" s="27">
        <v>3700</v>
      </c>
      <c r="D10" s="27">
        <v>3340</v>
      </c>
      <c r="E10" s="27">
        <v>3340</v>
      </c>
      <c r="F10" s="27">
        <v>3340</v>
      </c>
      <c r="G10" s="27">
        <v>3340</v>
      </c>
      <c r="H10" s="27">
        <v>3340</v>
      </c>
      <c r="I10" s="27">
        <v>5000</v>
      </c>
      <c r="J10" s="27">
        <v>3340</v>
      </c>
      <c r="K10" s="27">
        <v>5644.31</v>
      </c>
      <c r="L10" s="27">
        <v>3340</v>
      </c>
      <c r="M10" s="27">
        <v>3340</v>
      </c>
      <c r="N10" s="26">
        <f t="shared" si="1"/>
        <v>45234.31</v>
      </c>
    </row>
    <row r="11" spans="1:14" ht="35.1" customHeight="1" x14ac:dyDescent="0.35">
      <c r="A11" s="39" t="s">
        <v>30</v>
      </c>
      <c r="B11" s="28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6">
        <f t="shared" si="1"/>
        <v>0</v>
      </c>
    </row>
    <row r="12" spans="1:14" ht="35.1" customHeight="1" x14ac:dyDescent="0.35">
      <c r="A12" s="39" t="s">
        <v>39</v>
      </c>
      <c r="B12" s="28">
        <v>33132.800000000003</v>
      </c>
      <c r="C12" s="27">
        <v>16192.8</v>
      </c>
      <c r="D12" s="27">
        <v>16192.8</v>
      </c>
      <c r="E12" s="27">
        <v>16192.8</v>
      </c>
      <c r="F12" s="27">
        <v>16192.8</v>
      </c>
      <c r="G12" s="27">
        <v>16192.8</v>
      </c>
      <c r="H12" s="27">
        <v>16192.8</v>
      </c>
      <c r="I12" s="27">
        <v>16192.8</v>
      </c>
      <c r="J12" s="27">
        <v>16192.8</v>
      </c>
      <c r="K12" s="27">
        <v>16192.8</v>
      </c>
      <c r="L12" s="27">
        <v>16192.8</v>
      </c>
      <c r="M12" s="27">
        <v>17014.78</v>
      </c>
      <c r="N12" s="26">
        <f t="shared" si="1"/>
        <v>212075.58</v>
      </c>
    </row>
    <row r="13" spans="1:14" ht="21.75" customHeight="1" x14ac:dyDescent="0.35">
      <c r="A13" s="30" t="s">
        <v>21</v>
      </c>
      <c r="B13" s="27">
        <v>1781.3</v>
      </c>
      <c r="C13" s="27"/>
      <c r="D13" s="27">
        <v>2375.0700000000002</v>
      </c>
      <c r="E13" s="27">
        <v>1781.3</v>
      </c>
      <c r="F13" s="27">
        <v>1187.53</v>
      </c>
      <c r="G13" s="27">
        <v>2576.9499999999998</v>
      </c>
      <c r="H13" s="27">
        <v>2375.0700000000002</v>
      </c>
      <c r="I13" s="27">
        <v>1187.53</v>
      </c>
      <c r="J13" s="27">
        <v>2576.9499999999998</v>
      </c>
      <c r="K13" s="27">
        <v>795.65</v>
      </c>
      <c r="L13" s="27">
        <v>2375.0700000000002</v>
      </c>
      <c r="M13" s="27">
        <v>4156.3599999999997</v>
      </c>
      <c r="N13" s="27">
        <f t="shared" si="1"/>
        <v>23168.780000000002</v>
      </c>
    </row>
    <row r="14" spans="1:14" ht="23.25" customHeight="1" x14ac:dyDescent="0.35">
      <c r="A14" s="31" t="s">
        <v>22</v>
      </c>
      <c r="B14" s="26">
        <f>B15+B16+B17</f>
        <v>2914</v>
      </c>
      <c r="C14" s="26">
        <f t="shared" ref="C14:M14" si="3">C15+C16+C17</f>
        <v>790</v>
      </c>
      <c r="D14" s="26">
        <f t="shared" si="3"/>
        <v>0</v>
      </c>
      <c r="E14" s="26">
        <f t="shared" si="3"/>
        <v>0</v>
      </c>
      <c r="F14" s="26">
        <f t="shared" si="3"/>
        <v>6919.6</v>
      </c>
      <c r="G14" s="26">
        <f t="shared" si="3"/>
        <v>7184.8</v>
      </c>
      <c r="H14" s="26">
        <f t="shared" si="3"/>
        <v>0</v>
      </c>
      <c r="I14" s="26">
        <f t="shared" si="3"/>
        <v>2485.6999999999998</v>
      </c>
      <c r="J14" s="26">
        <f t="shared" si="3"/>
        <v>10089.6</v>
      </c>
      <c r="K14" s="26">
        <f t="shared" si="3"/>
        <v>49490.52</v>
      </c>
      <c r="L14" s="26">
        <f t="shared" si="3"/>
        <v>0</v>
      </c>
      <c r="M14" s="26">
        <f t="shared" si="3"/>
        <v>0</v>
      </c>
      <c r="N14" s="26">
        <f t="shared" si="1"/>
        <v>79874.22</v>
      </c>
    </row>
    <row r="15" spans="1:14" ht="35.1" customHeight="1" x14ac:dyDescent="0.35">
      <c r="A15" s="30" t="s">
        <v>23</v>
      </c>
      <c r="B15" s="27"/>
      <c r="C15" s="27"/>
      <c r="D15" s="27"/>
      <c r="E15" s="27"/>
      <c r="F15" s="27"/>
      <c r="G15" s="27"/>
      <c r="H15" s="27"/>
      <c r="I15" s="27">
        <v>2485.6999999999998</v>
      </c>
      <c r="J15" s="27">
        <v>10089.6</v>
      </c>
      <c r="K15" s="27">
        <v>49490.52</v>
      </c>
      <c r="L15" s="27"/>
      <c r="M15" s="27"/>
      <c r="N15" s="27">
        <f t="shared" si="1"/>
        <v>62065.819999999992</v>
      </c>
    </row>
    <row r="16" spans="1:14" ht="35.1" customHeight="1" x14ac:dyDescent="0.35">
      <c r="A16" s="30" t="s">
        <v>24</v>
      </c>
      <c r="B16" s="27"/>
      <c r="C16" s="27"/>
      <c r="D16" s="27"/>
      <c r="E16" s="27"/>
      <c r="F16" s="27">
        <v>6919.6</v>
      </c>
      <c r="G16" s="27">
        <v>3245</v>
      </c>
      <c r="H16" s="27"/>
      <c r="I16" s="27"/>
      <c r="J16" s="27"/>
      <c r="K16" s="27"/>
      <c r="L16" s="27"/>
      <c r="M16" s="27"/>
      <c r="N16" s="27">
        <f t="shared" si="1"/>
        <v>10164.6</v>
      </c>
    </row>
    <row r="17" spans="1:14" ht="35.1" customHeight="1" x14ac:dyDescent="0.35">
      <c r="A17" s="39" t="s">
        <v>31</v>
      </c>
      <c r="B17" s="27">
        <v>2914</v>
      </c>
      <c r="C17" s="27">
        <v>790</v>
      </c>
      <c r="D17" s="27"/>
      <c r="E17" s="27"/>
      <c r="F17" s="27"/>
      <c r="G17" s="27">
        <v>3939.8</v>
      </c>
      <c r="H17" s="27"/>
      <c r="I17" s="27"/>
      <c r="J17" s="27"/>
      <c r="K17" s="27"/>
      <c r="L17" s="27"/>
      <c r="M17" s="27"/>
      <c r="N17" s="27">
        <f t="shared" si="1"/>
        <v>7643.8</v>
      </c>
    </row>
    <row r="18" spans="1:14" ht="40.5" customHeight="1" x14ac:dyDescent="0.35">
      <c r="A18" s="44" t="s">
        <v>42</v>
      </c>
      <c r="B18" s="27"/>
      <c r="C18" s="27"/>
      <c r="D18" s="27"/>
      <c r="E18" s="27"/>
      <c r="F18" s="27">
        <v>2934.6</v>
      </c>
      <c r="G18" s="27">
        <v>8591.2000000000007</v>
      </c>
      <c r="H18" s="27">
        <v>2880</v>
      </c>
      <c r="I18" s="27">
        <v>11610.4</v>
      </c>
      <c r="J18" s="27"/>
      <c r="K18" s="27">
        <v>6545</v>
      </c>
      <c r="L18" s="27"/>
      <c r="M18" s="27"/>
      <c r="N18" s="27">
        <f t="shared" si="1"/>
        <v>32561.200000000001</v>
      </c>
    </row>
    <row r="19" spans="1:14" ht="40.5" customHeight="1" x14ac:dyDescent="0.35">
      <c r="A19" s="31" t="s">
        <v>43</v>
      </c>
      <c r="B19" s="26">
        <f>B20+B21+B22</f>
        <v>0</v>
      </c>
      <c r="C19" s="26">
        <f t="shared" ref="C19:M19" si="4">C20+C21+C22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ref="N19:N22" si="5">SUM(B19:M19)</f>
        <v>0</v>
      </c>
    </row>
    <row r="20" spans="1:14" ht="35.1" customHeight="1" x14ac:dyDescent="0.35">
      <c r="A20" s="30" t="s">
        <v>44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>
        <f t="shared" si="5"/>
        <v>0</v>
      </c>
    </row>
    <row r="21" spans="1:14" ht="35.1" customHeight="1" x14ac:dyDescent="0.35">
      <c r="A21" s="30" t="s">
        <v>45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>
        <f t="shared" si="5"/>
        <v>0</v>
      </c>
    </row>
    <row r="22" spans="1:14" ht="35.1" customHeight="1" x14ac:dyDescent="0.35">
      <c r="A22" s="39" t="s">
        <v>46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>
        <f t="shared" si="5"/>
        <v>0</v>
      </c>
    </row>
    <row r="23" spans="1:14" ht="35.1" customHeight="1" x14ac:dyDescent="0.35">
      <c r="A23" s="31" t="s">
        <v>48</v>
      </c>
      <c r="B23" s="26">
        <v>14795.46</v>
      </c>
      <c r="C23" s="26">
        <v>14795.46</v>
      </c>
      <c r="D23" s="26">
        <v>14795.46</v>
      </c>
      <c r="E23" s="26">
        <v>14795.46</v>
      </c>
      <c r="F23" s="26">
        <v>14795.46</v>
      </c>
      <c r="G23" s="26">
        <v>14795.46</v>
      </c>
      <c r="H23" s="26">
        <v>14795.46</v>
      </c>
      <c r="I23" s="26">
        <v>14795.46</v>
      </c>
      <c r="J23" s="26">
        <v>14795.46</v>
      </c>
      <c r="K23" s="26">
        <v>14795.46</v>
      </c>
      <c r="L23" s="26">
        <v>14795.46</v>
      </c>
      <c r="M23" s="26">
        <v>14795.46</v>
      </c>
      <c r="N23" s="26">
        <f t="shared" si="1"/>
        <v>177545.51999999993</v>
      </c>
    </row>
    <row r="24" spans="1:14" ht="22.5" customHeight="1" x14ac:dyDescent="0.35">
      <c r="A24" s="31" t="s">
        <v>25</v>
      </c>
      <c r="B24" s="26">
        <f>B4+B8+B14+B23+B18+B19</f>
        <v>90728.239999999991</v>
      </c>
      <c r="C24" s="26">
        <f t="shared" ref="C24:N24" si="6">C4+C8+C14+C23+C18+C19</f>
        <v>65912.94</v>
      </c>
      <c r="D24" s="26">
        <f t="shared" si="6"/>
        <v>68407.31</v>
      </c>
      <c r="E24" s="26">
        <f t="shared" si="6"/>
        <v>68204.239999999991</v>
      </c>
      <c r="F24" s="26">
        <f t="shared" si="6"/>
        <v>75804.670000000013</v>
      </c>
      <c r="G24" s="26">
        <f t="shared" si="6"/>
        <v>83835.89</v>
      </c>
      <c r="H24" s="26">
        <f t="shared" si="6"/>
        <v>70291.91</v>
      </c>
      <c r="I24" s="26">
        <f t="shared" si="6"/>
        <v>83366.569999999992</v>
      </c>
      <c r="J24" s="26">
        <f t="shared" si="6"/>
        <v>79089.490000000005</v>
      </c>
      <c r="K24" s="26">
        <f t="shared" si="6"/>
        <v>123898.41999999998</v>
      </c>
      <c r="L24" s="26">
        <f t="shared" si="6"/>
        <v>68380.639999999999</v>
      </c>
      <c r="M24" s="26">
        <f t="shared" si="6"/>
        <v>72261.279999999999</v>
      </c>
      <c r="N24" s="26">
        <f t="shared" si="6"/>
        <v>950181.59999999974</v>
      </c>
    </row>
    <row r="25" spans="1:14" ht="15.75" x14ac:dyDescent="0.25">
      <c r="A25" s="66" t="s">
        <v>50</v>
      </c>
      <c r="B25" s="66"/>
      <c r="C25" s="66"/>
      <c r="D25" s="32"/>
      <c r="E25" s="32"/>
      <c r="F25" s="32"/>
      <c r="G25" s="42"/>
      <c r="H25" s="32"/>
      <c r="I25" s="32"/>
      <c r="J25" s="32"/>
      <c r="K25" s="32"/>
      <c r="L25" s="67" t="s">
        <v>29</v>
      </c>
      <c r="M25" s="67"/>
      <c r="N25" s="67"/>
    </row>
    <row r="26" spans="1:14" ht="15.75" x14ac:dyDescent="0.25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15.75" x14ac:dyDescent="0.25">
      <c r="A27" s="66" t="s">
        <v>27</v>
      </c>
      <c r="B27" s="66"/>
      <c r="C27" s="66"/>
      <c r="D27" s="32"/>
      <c r="E27" s="32"/>
      <c r="F27" s="32"/>
      <c r="G27" s="32"/>
      <c r="H27" s="32"/>
      <c r="I27" s="32"/>
      <c r="J27" s="32"/>
      <c r="K27" s="32"/>
      <c r="L27" s="67" t="s">
        <v>33</v>
      </c>
      <c r="M27" s="67"/>
      <c r="N27" s="6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workbookViewId="0">
      <selection activeCell="D17" sqref="D17"/>
    </sheetView>
  </sheetViews>
  <sheetFormatPr defaultRowHeight="15" x14ac:dyDescent="0.25"/>
  <cols>
    <col min="1" max="1" width="5.85546875" customWidth="1"/>
    <col min="2" max="2" width="56.85546875" customWidth="1"/>
    <col min="3" max="3" width="10.7109375" customWidth="1"/>
    <col min="4" max="4" width="11.140625" customWidth="1"/>
  </cols>
  <sheetData>
    <row r="1" spans="1:4" ht="15.75" x14ac:dyDescent="0.25">
      <c r="A1" s="1"/>
      <c r="B1" s="63" t="s">
        <v>54</v>
      </c>
      <c r="C1" s="63"/>
      <c r="D1" s="63"/>
    </row>
    <row r="2" spans="1:4" ht="15.75" x14ac:dyDescent="0.25">
      <c r="A2" s="1"/>
      <c r="B2" s="64" t="s">
        <v>34</v>
      </c>
      <c r="C2" s="64"/>
      <c r="D2" s="64"/>
    </row>
    <row r="3" spans="1:4" ht="15.75" x14ac:dyDescent="0.25">
      <c r="A3" s="1"/>
      <c r="B3" s="63" t="s">
        <v>41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7">
        <v>1</v>
      </c>
      <c r="B6" s="11" t="s">
        <v>68</v>
      </c>
      <c r="C6" s="11">
        <v>1046.0999999999999</v>
      </c>
      <c r="D6" s="9"/>
    </row>
    <row r="7" spans="1:4" x14ac:dyDescent="0.25">
      <c r="A7" s="7">
        <v>2</v>
      </c>
      <c r="B7" s="11" t="s">
        <v>69</v>
      </c>
      <c r="C7" s="41">
        <v>1888.5</v>
      </c>
      <c r="D7" s="9"/>
    </row>
    <row r="8" spans="1:4" x14ac:dyDescent="0.25">
      <c r="A8" s="7"/>
      <c r="B8" s="3" t="s">
        <v>66</v>
      </c>
      <c r="C8" s="19">
        <f>SUM(C6:C7)</f>
        <v>2934.6</v>
      </c>
      <c r="D8" s="3">
        <f>C8</f>
        <v>2934.6</v>
      </c>
    </row>
    <row r="9" spans="1:4" x14ac:dyDescent="0.25">
      <c r="A9" s="9"/>
      <c r="B9" s="3" t="s">
        <v>9</v>
      </c>
      <c r="C9" s="38"/>
      <c r="D9" s="9"/>
    </row>
    <row r="10" spans="1:4" x14ac:dyDescent="0.25">
      <c r="A10" s="3">
        <v>1</v>
      </c>
      <c r="B10" s="11" t="s">
        <v>72</v>
      </c>
      <c r="C10" s="19">
        <f>3791.2+4800</f>
        <v>8591.2000000000007</v>
      </c>
      <c r="D10" s="3">
        <f>C10+D8</f>
        <v>11525.800000000001</v>
      </c>
    </row>
    <row r="11" spans="1:4" x14ac:dyDescent="0.25">
      <c r="A11" s="11"/>
      <c r="B11" s="3" t="s">
        <v>10</v>
      </c>
      <c r="C11" s="41"/>
      <c r="D11" s="3"/>
    </row>
    <row r="12" spans="1:4" x14ac:dyDescent="0.25">
      <c r="A12" s="11">
        <v>1</v>
      </c>
      <c r="B12" s="11" t="s">
        <v>78</v>
      </c>
      <c r="C12" s="41">
        <v>2880</v>
      </c>
      <c r="D12" s="3">
        <f>C12+D10</f>
        <v>14405.800000000001</v>
      </c>
    </row>
    <row r="13" spans="1:4" x14ac:dyDescent="0.25">
      <c r="A13" s="13"/>
      <c r="B13" s="12" t="s">
        <v>11</v>
      </c>
      <c r="C13" s="16"/>
      <c r="D13" s="12"/>
    </row>
    <row r="14" spans="1:4" x14ac:dyDescent="0.25">
      <c r="A14" s="13">
        <v>1</v>
      </c>
      <c r="B14" s="11" t="s">
        <v>72</v>
      </c>
      <c r="C14" s="20">
        <v>11610.4</v>
      </c>
      <c r="D14" s="45">
        <f>C14+D12</f>
        <v>26016.2</v>
      </c>
    </row>
    <row r="15" spans="1:4" x14ac:dyDescent="0.25">
      <c r="A15" s="35"/>
      <c r="B15" s="36" t="s">
        <v>13</v>
      </c>
      <c r="C15" s="13"/>
      <c r="D15" s="12"/>
    </row>
    <row r="16" spans="1:4" x14ac:dyDescent="0.25">
      <c r="A16" s="14">
        <v>1</v>
      </c>
      <c r="B16" s="61" t="s">
        <v>91</v>
      </c>
      <c r="C16" s="51">
        <v>6545</v>
      </c>
      <c r="D16" s="59">
        <f>C16+D14</f>
        <v>32561.200000000001</v>
      </c>
    </row>
    <row r="17" spans="1:4" x14ac:dyDescent="0.25">
      <c r="A17" s="13"/>
      <c r="B17" s="3"/>
      <c r="C17" s="13"/>
      <c r="D17" s="12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2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37"/>
      <c r="C22" s="13"/>
      <c r="D22" s="12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3"/>
      <c r="C26" s="12"/>
      <c r="D26" s="12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  <row r="35" spans="1:4" x14ac:dyDescent="0.25">
      <c r="A35" s="13"/>
      <c r="B35" s="12"/>
      <c r="C35" s="13"/>
      <c r="D35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  <vt:lpstr>'Лиц. счет. Св. расчет'!Область_печати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2018-02-19T09:27:11Z</cp:lastPrinted>
  <dcterms:created xsi:type="dcterms:W3CDTF">2011-07-25T05:21:17Z</dcterms:created>
  <dcterms:modified xsi:type="dcterms:W3CDTF">2026-01-21T08:36:46Z</dcterms:modified>
</cp:coreProperties>
</file>