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5 г\Лицевые счета\ГОРОД\Сосновая\"/>
    </mc:Choice>
  </mc:AlternateContent>
  <xr:revisionPtr revIDLastSave="0" documentId="13_ncr:1_{B6F1100C-936B-4C89-9B1C-D61378EF1F89}" xr6:coauthVersionLast="47" xr6:coauthVersionMax="47" xr10:uidLastSave="{00000000-0000-0000-0000-000000000000}"/>
  <bookViews>
    <workbookView xWindow="-120" yWindow="-120" windowWidth="29040" windowHeight="15840" tabRatio="745" activeTab="5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.раб.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4" l="1"/>
  <c r="C25" i="4"/>
  <c r="D26" i="3"/>
  <c r="C26" i="3"/>
  <c r="D47" i="2"/>
  <c r="D58" i="1"/>
  <c r="C58" i="1"/>
  <c r="D22" i="9"/>
  <c r="D20" i="9"/>
  <c r="C20" i="9"/>
  <c r="D16" i="9"/>
  <c r="C16" i="9"/>
  <c r="C14" i="9"/>
  <c r="D12" i="9"/>
  <c r="D10" i="9"/>
  <c r="C10" i="9"/>
  <c r="D6" i="9"/>
  <c r="L25" i="5"/>
  <c r="K25" i="5"/>
  <c r="J25" i="5"/>
  <c r="I25" i="5"/>
  <c r="H25" i="5"/>
  <c r="G25" i="5"/>
  <c r="F25" i="5"/>
  <c r="E25" i="5"/>
  <c r="D25" i="5"/>
  <c r="C25" i="5"/>
  <c r="B25" i="5"/>
  <c r="N24" i="5"/>
  <c r="N23" i="5"/>
  <c r="N22" i="5"/>
  <c r="N21" i="5"/>
  <c r="N20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N17" i="5"/>
  <c r="N16" i="5"/>
  <c r="L16" i="5"/>
  <c r="N15" i="5"/>
  <c r="M14" i="5"/>
  <c r="N14" i="5" s="1"/>
  <c r="L14" i="5"/>
  <c r="K14" i="5"/>
  <c r="J14" i="5"/>
  <c r="I14" i="5"/>
  <c r="H14" i="5"/>
  <c r="G14" i="5"/>
  <c r="F14" i="5"/>
  <c r="E14" i="5"/>
  <c r="D14" i="5"/>
  <c r="C14" i="5"/>
  <c r="B14" i="5"/>
  <c r="N13" i="5"/>
  <c r="N12" i="5"/>
  <c r="N11" i="5"/>
  <c r="N10" i="5"/>
  <c r="N9" i="5"/>
  <c r="M8" i="5"/>
  <c r="L8" i="5"/>
  <c r="K8" i="5"/>
  <c r="J8" i="5"/>
  <c r="I8" i="5"/>
  <c r="H8" i="5"/>
  <c r="G8" i="5"/>
  <c r="F8" i="5"/>
  <c r="E8" i="5"/>
  <c r="D8" i="5"/>
  <c r="C8" i="5"/>
  <c r="B8" i="5"/>
  <c r="N7" i="5"/>
  <c r="N6" i="5"/>
  <c r="N5" i="5"/>
  <c r="N4" i="5" s="1"/>
  <c r="M4" i="5"/>
  <c r="L4" i="5"/>
  <c r="K4" i="5"/>
  <c r="J4" i="5"/>
  <c r="I4" i="5"/>
  <c r="H4" i="5"/>
  <c r="G4" i="5"/>
  <c r="F4" i="5"/>
  <c r="E4" i="5"/>
  <c r="D4" i="5"/>
  <c r="C4" i="5"/>
  <c r="B4" i="5"/>
  <c r="D21" i="4"/>
  <c r="C21" i="4"/>
  <c r="D15" i="4"/>
  <c r="C15" i="4"/>
  <c r="C12" i="4"/>
  <c r="C10" i="4"/>
  <c r="D8" i="4"/>
  <c r="D6" i="4"/>
  <c r="D8" i="7"/>
  <c r="D6" i="7"/>
  <c r="D22" i="3"/>
  <c r="C22" i="3"/>
  <c r="D18" i="3"/>
  <c r="D16" i="3"/>
  <c r="C16" i="3"/>
  <c r="D12" i="3"/>
  <c r="D10" i="3"/>
  <c r="D8" i="3"/>
  <c r="D6" i="3"/>
  <c r="D10" i="6"/>
  <c r="D8" i="6"/>
  <c r="D6" i="6"/>
  <c r="D45" i="2"/>
  <c r="D43" i="2"/>
  <c r="C43" i="2"/>
  <c r="D36" i="2"/>
  <c r="C36" i="2"/>
  <c r="D32" i="2"/>
  <c r="C32" i="2"/>
  <c r="D28" i="2"/>
  <c r="D26" i="2"/>
  <c r="C26" i="2"/>
  <c r="D22" i="2"/>
  <c r="C22" i="2"/>
  <c r="D18" i="2"/>
  <c r="C18" i="2"/>
  <c r="D14" i="2"/>
  <c r="C14" i="2"/>
  <c r="D10" i="2"/>
  <c r="D8" i="2"/>
  <c r="C8" i="2"/>
  <c r="D54" i="1"/>
  <c r="C54" i="1"/>
  <c r="D49" i="1"/>
  <c r="C49" i="1"/>
  <c r="D45" i="1"/>
  <c r="C45" i="1"/>
  <c r="D39" i="1"/>
  <c r="C39" i="1"/>
  <c r="D34" i="1"/>
  <c r="C34" i="1"/>
  <c r="D30" i="1"/>
  <c r="C30" i="1"/>
  <c r="D26" i="1"/>
  <c r="C26" i="1"/>
  <c r="D21" i="1"/>
  <c r="C21" i="1"/>
  <c r="D16" i="1"/>
  <c r="C16" i="1"/>
  <c r="D12" i="1"/>
  <c r="C12" i="1"/>
  <c r="D8" i="1"/>
  <c r="C8" i="1"/>
  <c r="N8" i="5" l="1"/>
  <c r="N25" i="5"/>
  <c r="M25" i="5"/>
</calcChain>
</file>

<file path=xl/sharedStrings.xml><?xml version="1.0" encoding="utf-8"?>
<sst xmlns="http://schemas.openxmlformats.org/spreadsheetml/2006/main" count="251" uniqueCount="121">
  <si>
    <t>Лицевой счёт  2025г</t>
  </si>
  <si>
    <t>Сосновая,13</t>
  </si>
  <si>
    <t xml:space="preserve">1.Техническое обслуживание инженерного оборудования </t>
  </si>
  <si>
    <t>Перечень работ</t>
  </si>
  <si>
    <t>Сумма</t>
  </si>
  <si>
    <t>С начала года</t>
  </si>
  <si>
    <t>Январь</t>
  </si>
  <si>
    <t>Техобслуживание и снятие показаний общедомового теплосчетчика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</si>
  <si>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</si>
  <si>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</si>
  <si>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Февраль</t>
  </si>
  <si>
    <t>Итого за февраль</t>
  </si>
  <si>
    <t>Март</t>
  </si>
  <si>
    <t>Итого за март</t>
  </si>
  <si>
    <t>Апрель</t>
  </si>
  <si>
    <t>Промывка системы отпления и ГВС</t>
  </si>
  <si>
    <t>Итого за апрель</t>
  </si>
  <si>
    <t>Май</t>
  </si>
  <si>
    <t>Прочистка фильтров на отоплении ГВС ХВС</t>
  </si>
  <si>
    <t>Итого за май</t>
  </si>
  <si>
    <t>Июнь</t>
  </si>
  <si>
    <t>Итого за июнь</t>
  </si>
  <si>
    <t>Июль</t>
  </si>
  <si>
    <t>Итого за июль</t>
  </si>
  <si>
    <t>Август</t>
  </si>
  <si>
    <t>Плановый запуск ГВС, развоздушка</t>
  </si>
  <si>
    <t>Итого за август</t>
  </si>
  <si>
    <t>Сентябрь</t>
  </si>
  <si>
    <t>Плановый запуск отопления, развоздушка</t>
  </si>
  <si>
    <t>Обследование квартира №137 на подтопление</t>
  </si>
  <si>
    <t>Итого за сентябрь</t>
  </si>
  <si>
    <t>Октябрь</t>
  </si>
  <si>
    <t>Итого за октябрь</t>
  </si>
  <si>
    <t>Ноябрь</t>
  </si>
  <si>
    <t>Устранение течи на стояке отопления (аварийно) квартира №30</t>
  </si>
  <si>
    <t>Итого за ноябрь</t>
  </si>
  <si>
    <t xml:space="preserve">2.Техническое обслуживание конструктивных элементов </t>
  </si>
  <si>
    <t>Техническое обслуживание системы видеонаблюдения</t>
  </si>
  <si>
    <t>Чистка подъездных козырьков</t>
  </si>
  <si>
    <t>Очистка подъездных козырьков</t>
  </si>
  <si>
    <t>Установка замка на дверь в подвал №3</t>
  </si>
  <si>
    <t>Изготовление дубликатов ключей от подвала</t>
  </si>
  <si>
    <t>Изготовление дубликатов ключей от решеток на 9 этажах</t>
  </si>
  <si>
    <t>Очистка подъездных козырьков от мусора подъезд №;1,2,3,4</t>
  </si>
  <si>
    <t>Утепление окон в подвале</t>
  </si>
  <si>
    <t xml:space="preserve">Установка табличек нумерация квартир </t>
  </si>
  <si>
    <t>Стоимость табличек</t>
  </si>
  <si>
    <t>Наклейки на подъездные двери</t>
  </si>
  <si>
    <t>3.Техническое обслуживание электрооборудования</t>
  </si>
  <si>
    <t>Подтяжка контактов электроавтоматов в подвале на ГВС ХВС и отоплении</t>
  </si>
  <si>
    <t>Подключение удлинителя в подъзде для сан обработки</t>
  </si>
  <si>
    <t>Установка и подключение розетки в подвальном помещении</t>
  </si>
  <si>
    <t>4.Текущий ремонт конструктивных элементов</t>
  </si>
  <si>
    <t>Замена тяги доводчика в под.№1</t>
  </si>
  <si>
    <t>Ремонт подъездной двери подъезд №1</t>
  </si>
  <si>
    <t>Ремонт подъездной двери подъезд №4 сварочные работы</t>
  </si>
  <si>
    <t>Замена доводчитка входной двери подъезд №2</t>
  </si>
  <si>
    <t>Устройство порога входа в подъезд №2</t>
  </si>
  <si>
    <t xml:space="preserve">Установка дополнительного оборудование видеонаблюдения </t>
  </si>
  <si>
    <t>Работы по утеплению фасада квартира №197</t>
  </si>
  <si>
    <t>Замена доводчика закрытия входной двери подъезд №1</t>
  </si>
  <si>
    <t>Замена петель, ремонт двери  подъезд №2</t>
  </si>
  <si>
    <t>5.Текущий ремонт эл.оборудования</t>
  </si>
  <si>
    <t>Замена светильника подъезд №2  9 этаж</t>
  </si>
  <si>
    <t>Подключение электро переноски для обработки подвалов</t>
  </si>
  <si>
    <t>Лицевой счёт 2025г</t>
  </si>
  <si>
    <t>Текущий ремонт инженерного оборудования</t>
  </si>
  <si>
    <t>Установка кранов на стояках отопления квартира №18</t>
  </si>
  <si>
    <t>Ремонт канализационного коллектора в подвале подъезд №3</t>
  </si>
  <si>
    <t>Разборка и чистка теплообменника</t>
  </si>
  <si>
    <t>Замена участка трубы на стояке ГВС сварочные работы. Подвал №1</t>
  </si>
  <si>
    <t>Сборка и опрессовка теплообменника</t>
  </si>
  <si>
    <t>Замена стояка ГВс в теплоузле в подвале</t>
  </si>
  <si>
    <t>Чистка и разборка теплообменника, промывка пластин от накипи</t>
  </si>
  <si>
    <t>Демонтаж кранов на стояках отопления (аварийно), установка заглушек квартира №30</t>
  </si>
  <si>
    <t>Монтаж кранов на стояк отопления квартира №30</t>
  </si>
  <si>
    <t>Замена участка трубы канализации квартира №93</t>
  </si>
  <si>
    <t>Замена стояка канализации.Запенивание дыры после замены стояка канализации квартира №86</t>
  </si>
  <si>
    <t>Лицевой счет. Сводный расчет  2025г</t>
  </si>
  <si>
    <t>Декабрь</t>
  </si>
  <si>
    <t>Итого</t>
  </si>
  <si>
    <r>
      <rPr>
        <sz val="16"/>
        <color theme="1"/>
        <rFont val="Calibri"/>
        <family val="2"/>
        <charset val="204"/>
        <scheme val="minor"/>
      </rP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</si>
  <si>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 xml:space="preserve">  - санитарная уборка лестничных клеток</t>
  </si>
  <si>
    <t>уборка придомовой территории</t>
  </si>
  <si>
    <t>очистка дорог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</si>
  <si>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</si>
  <si>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</si>
  <si>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</si>
  <si>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>-эл.оборудование</t>
  </si>
  <si>
    <t>-содержание лифтов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</si>
  <si>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</si>
  <si>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</si>
  <si>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</si>
  <si>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</si>
  <si>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-эл.оборудования</t>
  </si>
  <si>
    <t>4.Дополнительные работы</t>
  </si>
  <si>
    <t>5. ОДН:</t>
  </si>
  <si>
    <t>ХВС</t>
  </si>
  <si>
    <t>ГВС</t>
  </si>
  <si>
    <t>Эл.энергия</t>
  </si>
  <si>
    <t>6.ТБО</t>
  </si>
  <si>
    <t>7. Расходы по содержанию УК</t>
  </si>
  <si>
    <t>ВСЕГО</t>
  </si>
  <si>
    <t>Директор ООО УК "Крокус"</t>
  </si>
  <si>
    <t>Кудин Ю.С.</t>
  </si>
  <si>
    <t>Гл. бухгалтер</t>
  </si>
  <si>
    <t>Кузмичева Е.А.</t>
  </si>
  <si>
    <t>Лицевой счёт 2025г.</t>
  </si>
  <si>
    <t>Дополнительные работы</t>
  </si>
  <si>
    <t>Материалы для нужд дома переданы председателю совета дома (краска)</t>
  </si>
  <si>
    <t xml:space="preserve">Замена урн на детской площадке </t>
  </si>
  <si>
    <t>Ремонт лавочек на детской площадке, ремонт горки</t>
  </si>
  <si>
    <t>Покраска бордюр</t>
  </si>
  <si>
    <t>Скос травы на придомовой территории</t>
  </si>
  <si>
    <t xml:space="preserve">Дезинсекция </t>
  </si>
  <si>
    <t>Вынос мусора за жильцами подъезд №4  4 этаж</t>
  </si>
  <si>
    <t>Итого за декабрь</t>
  </si>
  <si>
    <t>Ремонт штробы за шахтой лифта подъезд №4</t>
  </si>
  <si>
    <t>Ремонт подъездной двери подъезд №3</t>
  </si>
  <si>
    <t>Замена кранов на системе отопления квартира №160</t>
  </si>
  <si>
    <t>Установка перемычки на стояке подъездного отопления подъезд №1  9 этаж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</si>
</sst>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0" fillId="0" borderId="1" xfId="0" applyBorder="1" applyAlignment="1">
      <alignment wrapText="1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 applyAlignment="1">
      <alignment wrapText="1"/>
    </xf>
    <xf numFmtId="0" fontId="0" fillId="0" borderId="1" xfId="0" applyBorder="1"/>
    <xf numFmtId="2" fontId="7" fillId="0" borderId="1" xfId="0" applyNumberFormat="1" applyFont="1" applyBorder="1"/>
    <xf numFmtId="2" fontId="0" fillId="0" borderId="1" xfId="0" applyNumberFormat="1" applyBorder="1"/>
    <xf numFmtId="0" fontId="7" fillId="0" borderId="1" xfId="0" applyFont="1" applyBorder="1"/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9" fillId="0" borderId="1" xfId="0" applyFont="1" applyBorder="1"/>
    <xf numFmtId="0" fontId="8" fillId="0" borderId="1" xfId="0" applyFont="1" applyBorder="1"/>
    <xf numFmtId="0" fontId="9" fillId="0" borderId="1" xfId="0" applyFont="1" applyBorder="1" applyAlignment="1">
      <alignment wrapText="1"/>
    </xf>
    <xf numFmtId="0" fontId="8" fillId="2" borderId="1" xfId="0" applyFont="1" applyFill="1" applyBorder="1"/>
    <xf numFmtId="49" fontId="8" fillId="0" borderId="1" xfId="0" applyNumberFormat="1" applyFont="1" applyBorder="1" applyAlignment="1">
      <alignment wrapText="1"/>
    </xf>
    <xf numFmtId="49" fontId="9" fillId="0" borderId="1" xfId="0" applyNumberFormat="1" applyFont="1" applyBorder="1" applyAlignment="1">
      <alignment wrapText="1"/>
    </xf>
    <xf numFmtId="2" fontId="9" fillId="0" borderId="1" xfId="0" applyNumberFormat="1" applyFont="1" applyBorder="1"/>
    <xf numFmtId="0" fontId="10" fillId="0" borderId="0" xfId="0" applyFont="1"/>
    <xf numFmtId="2" fontId="10" fillId="0" borderId="0" xfId="0" applyNumberFormat="1" applyFont="1"/>
    <xf numFmtId="0" fontId="10" fillId="0" borderId="0" xfId="0" applyFont="1" applyAlignment="1">
      <alignment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2" fontId="8" fillId="0" borderId="1" xfId="0" applyNumberFormat="1" applyFont="1" applyBorder="1"/>
    <xf numFmtId="0" fontId="7" fillId="0" borderId="0" xfId="0" applyFont="1"/>
    <xf numFmtId="0" fontId="9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2" fontId="0" fillId="0" borderId="1" xfId="0" applyNumberFormat="1" applyBorder="1" applyAlignment="1">
      <alignment wrapText="1"/>
    </xf>
    <xf numFmtId="0" fontId="13" fillId="0" borderId="1" xfId="0" applyFont="1" applyBorder="1" applyAlignment="1">
      <alignment wrapText="1"/>
    </xf>
    <xf numFmtId="0" fontId="13" fillId="0" borderId="1" xfId="0" applyFont="1" applyBorder="1"/>
    <xf numFmtId="0" fontId="3" fillId="0" borderId="2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0" borderId="2" xfId="0" applyFont="1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left"/>
    </xf>
    <xf numFmtId="0" fontId="0" fillId="0" borderId="4" xfId="0" applyBorder="1"/>
    <xf numFmtId="0" fontId="7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wrapText="1"/>
    </xf>
    <xf numFmtId="0" fontId="0" fillId="0" borderId="5" xfId="0" applyBorder="1" applyAlignment="1">
      <alignment wrapText="1"/>
    </xf>
    <xf numFmtId="0" fontId="7" fillId="0" borderId="1" xfId="0" applyFont="1" applyBorder="1" applyAlignment="1">
      <alignment horizontal="left" wrapText="1"/>
    </xf>
    <xf numFmtId="2" fontId="5" fillId="0" borderId="1" xfId="0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6" fillId="0" borderId="1" xfId="0" applyFont="1" applyBorder="1"/>
    <xf numFmtId="0" fontId="5" fillId="0" borderId="1" xfId="0" applyFont="1" applyBorder="1"/>
    <xf numFmtId="0" fontId="6" fillId="0" borderId="0" xfId="0" applyFont="1"/>
    <xf numFmtId="0" fontId="7" fillId="0" borderId="0" xfId="0" applyFont="1" applyAlignment="1">
      <alignment wrapText="1"/>
    </xf>
    <xf numFmtId="0" fontId="7" fillId="0" borderId="5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4"/>
  <sheetViews>
    <sheetView topLeftCell="A45" workbookViewId="0">
      <selection activeCell="D59" sqref="D59"/>
    </sheetView>
  </sheetViews>
  <sheetFormatPr defaultColWidth="9"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65" t="s">
        <v>0</v>
      </c>
      <c r="C1" s="65"/>
      <c r="D1" s="65"/>
      <c r="E1" s="34"/>
      <c r="F1" s="34"/>
      <c r="G1" s="34"/>
      <c r="H1" s="34"/>
    </row>
    <row r="2" spans="1:8" ht="15.95" customHeight="1" x14ac:dyDescent="0.25">
      <c r="A2" s="1"/>
      <c r="B2" s="16" t="s">
        <v>1</v>
      </c>
      <c r="C2" s="29"/>
      <c r="D2" s="29"/>
      <c r="E2" s="1"/>
      <c r="F2" s="1"/>
      <c r="G2" s="1"/>
      <c r="H2" s="1"/>
    </row>
    <row r="3" spans="1:8" ht="15.95" customHeight="1" x14ac:dyDescent="0.25">
      <c r="A3" s="1"/>
      <c r="B3" s="65" t="s">
        <v>2</v>
      </c>
      <c r="C3" s="65"/>
      <c r="D3" s="65"/>
      <c r="E3" s="1"/>
      <c r="F3" s="1"/>
      <c r="G3" s="1"/>
      <c r="H3" s="1"/>
    </row>
    <row r="4" spans="1:8" x14ac:dyDescent="0.25">
      <c r="A4" s="2"/>
      <c r="B4" s="3" t="s">
        <v>3</v>
      </c>
      <c r="C4" s="3" t="s">
        <v>4</v>
      </c>
      <c r="D4" s="3" t="s">
        <v>5</v>
      </c>
      <c r="E4" s="1"/>
      <c r="F4" s="1"/>
      <c r="G4" s="1"/>
      <c r="H4" s="1"/>
    </row>
    <row r="5" spans="1:8" x14ac:dyDescent="0.25">
      <c r="A5" s="4"/>
      <c r="B5" s="5" t="s">
        <v>6</v>
      </c>
      <c r="C5" s="4"/>
      <c r="D5" s="4"/>
      <c r="E5" s="1"/>
      <c r="F5" s="1"/>
      <c r="G5" s="1"/>
      <c r="H5" s="1"/>
    </row>
    <row r="6" spans="1:8" ht="30" x14ac:dyDescent="0.25">
      <c r="A6" s="6">
        <v>1</v>
      </c>
      <c r="B6" s="6" t="s">
        <v>7</v>
      </c>
      <c r="C6" s="6">
        <v>1223.92</v>
      </c>
      <c r="D6" s="5"/>
      <c r="E6" s="1"/>
      <c r="F6" s="1"/>
    </row>
    <row r="7" spans="1:8" ht="60" x14ac:dyDescent="0.25">
      <c r="A7" s="6">
        <v>2</v>
      </c>
      <c r="B7" s="6" t="s">
        <v>8</v>
      </c>
      <c r="C7" s="6">
        <v>935</v>
      </c>
      <c r="D7" s="6"/>
      <c r="E7" s="1"/>
      <c r="F7" s="1"/>
    </row>
    <row r="8" spans="1:8" x14ac:dyDescent="0.25">
      <c r="A8" s="6"/>
      <c r="B8" s="5" t="s">
        <v>9</v>
      </c>
      <c r="C8" s="5">
        <f>SUM(C6:C7)</f>
        <v>2158.92</v>
      </c>
      <c r="D8" s="5">
        <f>C8</f>
        <v>2158.92</v>
      </c>
      <c r="E8" s="1"/>
      <c r="F8" s="1"/>
    </row>
    <row r="9" spans="1:8" x14ac:dyDescent="0.25">
      <c r="A9" s="4"/>
      <c r="B9" s="5" t="s">
        <v>10</v>
      </c>
      <c r="C9" s="4"/>
      <c r="D9" s="4"/>
      <c r="E9" s="1"/>
      <c r="F9" s="1"/>
    </row>
    <row r="10" spans="1:8" ht="30" x14ac:dyDescent="0.25">
      <c r="A10" s="6">
        <v>1</v>
      </c>
      <c r="B10" s="6" t="s">
        <v>7</v>
      </c>
      <c r="C10" s="6">
        <v>1223.92</v>
      </c>
      <c r="D10" s="5"/>
      <c r="E10" s="1"/>
      <c r="F10" s="1"/>
    </row>
    <row r="11" spans="1:8" ht="60" x14ac:dyDescent="0.25">
      <c r="A11" s="6">
        <v>2</v>
      </c>
      <c r="B11" s="6" t="s">
        <v>8</v>
      </c>
      <c r="C11" s="6">
        <v>935</v>
      </c>
      <c r="D11" s="6"/>
      <c r="E11" s="1"/>
      <c r="F11" s="1"/>
    </row>
    <row r="12" spans="1:8" x14ac:dyDescent="0.25">
      <c r="A12" s="6"/>
      <c r="B12" s="5" t="s">
        <v>11</v>
      </c>
      <c r="C12" s="5">
        <f>SUM(C10:C11)</f>
        <v>2158.92</v>
      </c>
      <c r="D12" s="5">
        <f>C12+D8</f>
        <v>4317.84</v>
      </c>
      <c r="E12" s="1"/>
      <c r="F12" s="1"/>
    </row>
    <row r="13" spans="1:8" x14ac:dyDescent="0.25">
      <c r="A13" s="4"/>
      <c r="B13" s="5" t="s">
        <v>12</v>
      </c>
      <c r="C13" s="4"/>
      <c r="D13" s="4"/>
      <c r="E13" s="1"/>
      <c r="F13" s="1"/>
    </row>
    <row r="14" spans="1:8" ht="30" x14ac:dyDescent="0.25">
      <c r="A14" s="6">
        <v>1</v>
      </c>
      <c r="B14" s="6" t="s">
        <v>7</v>
      </c>
      <c r="C14" s="6">
        <v>1223.92</v>
      </c>
      <c r="D14" s="5"/>
      <c r="E14" s="1"/>
      <c r="F14" s="1"/>
    </row>
    <row r="15" spans="1:8" s="33" customFormat="1" ht="60" x14ac:dyDescent="0.25">
      <c r="A15" s="6">
        <v>2</v>
      </c>
      <c r="B15" s="6" t="s">
        <v>8</v>
      </c>
      <c r="C15" s="6">
        <v>935</v>
      </c>
      <c r="D15" s="6"/>
      <c r="E15" s="63"/>
      <c r="F15" s="63"/>
    </row>
    <row r="16" spans="1:8" s="33" customFormat="1" x14ac:dyDescent="0.25">
      <c r="A16" s="6"/>
      <c r="B16" s="5" t="s">
        <v>13</v>
      </c>
      <c r="C16" s="5">
        <f>SUM(C14:C15)</f>
        <v>2158.92</v>
      </c>
      <c r="D16" s="5">
        <f>C16+D12</f>
        <v>6476.76</v>
      </c>
      <c r="E16" s="63"/>
      <c r="F16" s="63"/>
    </row>
    <row r="17" spans="1:6" s="33" customFormat="1" x14ac:dyDescent="0.25">
      <c r="A17" s="4"/>
      <c r="B17" s="5" t="s">
        <v>14</v>
      </c>
      <c r="C17" s="4"/>
      <c r="D17" s="4"/>
      <c r="E17" s="63"/>
      <c r="F17" s="63"/>
    </row>
    <row r="18" spans="1:6" ht="30" x14ac:dyDescent="0.25">
      <c r="A18" s="6">
        <v>1</v>
      </c>
      <c r="B18" s="6" t="s">
        <v>7</v>
      </c>
      <c r="C18" s="6">
        <v>1223.92</v>
      </c>
      <c r="D18" s="5"/>
      <c r="E18" s="1"/>
      <c r="F18" s="1"/>
    </row>
    <row r="19" spans="1:6" ht="60" x14ac:dyDescent="0.25">
      <c r="A19" s="6">
        <v>2</v>
      </c>
      <c r="B19" s="6" t="s">
        <v>8</v>
      </c>
      <c r="C19" s="6">
        <v>935</v>
      </c>
      <c r="D19" s="6"/>
      <c r="E19" s="1"/>
      <c r="F19" s="1"/>
    </row>
    <row r="20" spans="1:6" x14ac:dyDescent="0.25">
      <c r="A20" s="4">
        <v>3</v>
      </c>
      <c r="B20" s="6" t="s">
        <v>15</v>
      </c>
      <c r="C20" s="6">
        <v>2928</v>
      </c>
      <c r="D20" s="4"/>
      <c r="E20" s="1"/>
      <c r="F20" s="1"/>
    </row>
    <row r="21" spans="1:6" x14ac:dyDescent="0.25">
      <c r="A21" s="6"/>
      <c r="B21" s="5" t="s">
        <v>16</v>
      </c>
      <c r="C21" s="5">
        <f>SUM(C18:C20)</f>
        <v>5086.92</v>
      </c>
      <c r="D21" s="5">
        <f>C21+D16</f>
        <v>11563.68</v>
      </c>
      <c r="E21" s="1"/>
      <c r="F21" s="1"/>
    </row>
    <row r="22" spans="1:6" x14ac:dyDescent="0.25">
      <c r="A22" s="4"/>
      <c r="B22" s="5" t="s">
        <v>17</v>
      </c>
      <c r="C22" s="4"/>
      <c r="D22" s="4"/>
      <c r="E22" s="1"/>
      <c r="F22" s="1"/>
    </row>
    <row r="23" spans="1:6" s="33" customFormat="1" ht="30" x14ac:dyDescent="0.25">
      <c r="A23" s="6">
        <v>1</v>
      </c>
      <c r="B23" s="6" t="s">
        <v>7</v>
      </c>
      <c r="C23" s="6">
        <v>1223.92</v>
      </c>
      <c r="D23" s="5"/>
      <c r="E23" s="63"/>
      <c r="F23" s="63"/>
    </row>
    <row r="24" spans="1:6" s="33" customFormat="1" ht="60" x14ac:dyDescent="0.25">
      <c r="A24" s="6">
        <v>2</v>
      </c>
      <c r="B24" s="6" t="s">
        <v>8</v>
      </c>
      <c r="C24" s="6">
        <v>935</v>
      </c>
      <c r="D24" s="6"/>
      <c r="E24" s="63"/>
      <c r="F24" s="63"/>
    </row>
    <row r="25" spans="1:6" x14ac:dyDescent="0.25">
      <c r="A25" s="4">
        <v>3</v>
      </c>
      <c r="B25" s="6" t="s">
        <v>18</v>
      </c>
      <c r="C25" s="4">
        <v>1489.5</v>
      </c>
      <c r="D25" s="4"/>
      <c r="E25" s="1"/>
      <c r="F25" s="1"/>
    </row>
    <row r="26" spans="1:6" x14ac:dyDescent="0.25">
      <c r="A26" s="6"/>
      <c r="B26" s="5" t="s">
        <v>19</v>
      </c>
      <c r="C26" s="5">
        <f>SUM(C23:C25)</f>
        <v>3648.42</v>
      </c>
      <c r="D26" s="5">
        <f>C26+D21</f>
        <v>15212.1</v>
      </c>
      <c r="E26" s="1"/>
      <c r="F26" s="1"/>
    </row>
    <row r="27" spans="1:6" x14ac:dyDescent="0.25">
      <c r="A27" s="4"/>
      <c r="B27" s="5" t="s">
        <v>20</v>
      </c>
      <c r="C27" s="4"/>
      <c r="D27" s="4"/>
      <c r="E27" s="1"/>
      <c r="F27" s="1"/>
    </row>
    <row r="28" spans="1:6" ht="30" x14ac:dyDescent="0.25">
      <c r="A28" s="6">
        <v>1</v>
      </c>
      <c r="B28" s="6" t="s">
        <v>7</v>
      </c>
      <c r="C28" s="6">
        <v>1223.92</v>
      </c>
      <c r="D28" s="5"/>
      <c r="E28" s="1"/>
      <c r="F28" s="1"/>
    </row>
    <row r="29" spans="1:6" ht="60" x14ac:dyDescent="0.25">
      <c r="A29" s="6">
        <v>2</v>
      </c>
      <c r="B29" s="6" t="s">
        <v>8</v>
      </c>
      <c r="C29" s="6">
        <v>935</v>
      </c>
      <c r="D29" s="6"/>
      <c r="E29" s="1"/>
      <c r="F29" s="1"/>
    </row>
    <row r="30" spans="1:6" x14ac:dyDescent="0.25">
      <c r="A30" s="6"/>
      <c r="B30" s="5" t="s">
        <v>21</v>
      </c>
      <c r="C30" s="5">
        <f>SUM(C28:C29)</f>
        <v>2158.92</v>
      </c>
      <c r="D30" s="5">
        <f>C30+D26</f>
        <v>17371.02</v>
      </c>
      <c r="E30" s="1"/>
      <c r="F30" s="1"/>
    </row>
    <row r="31" spans="1:6" x14ac:dyDescent="0.25">
      <c r="A31" s="4"/>
      <c r="B31" s="5" t="s">
        <v>22</v>
      </c>
      <c r="C31" s="4"/>
      <c r="D31" s="4"/>
      <c r="E31" s="1"/>
      <c r="F31" s="1"/>
    </row>
    <row r="32" spans="1:6" ht="30" x14ac:dyDescent="0.25">
      <c r="A32" s="6">
        <v>1</v>
      </c>
      <c r="B32" s="6" t="s">
        <v>7</v>
      </c>
      <c r="C32" s="6">
        <v>1223.92</v>
      </c>
      <c r="D32" s="5"/>
      <c r="E32" s="1"/>
      <c r="F32" s="1"/>
    </row>
    <row r="33" spans="1:6" ht="60" x14ac:dyDescent="0.25">
      <c r="A33" s="6">
        <v>2</v>
      </c>
      <c r="B33" s="6" t="s">
        <v>8</v>
      </c>
      <c r="C33" s="6">
        <v>935</v>
      </c>
      <c r="D33" s="6"/>
      <c r="E33" s="1"/>
      <c r="F33" s="1"/>
    </row>
    <row r="34" spans="1:6" x14ac:dyDescent="0.25">
      <c r="A34" s="6"/>
      <c r="B34" s="5" t="s">
        <v>23</v>
      </c>
      <c r="C34" s="5">
        <f>SUM(C32:C33)</f>
        <v>2158.92</v>
      </c>
      <c r="D34" s="5">
        <f>C34+D30</f>
        <v>19529.939999999999</v>
      </c>
      <c r="E34" s="1"/>
      <c r="F34" s="1"/>
    </row>
    <row r="35" spans="1:6" x14ac:dyDescent="0.25">
      <c r="A35" s="4"/>
      <c r="B35" s="5" t="s">
        <v>24</v>
      </c>
      <c r="C35" s="4"/>
      <c r="D35" s="4"/>
      <c r="E35" s="1"/>
      <c r="F35" s="1"/>
    </row>
    <row r="36" spans="1:6" ht="30" x14ac:dyDescent="0.25">
      <c r="A36" s="6">
        <v>1</v>
      </c>
      <c r="B36" s="6" t="s">
        <v>7</v>
      </c>
      <c r="C36" s="6">
        <v>1223.92</v>
      </c>
      <c r="D36" s="5"/>
      <c r="E36" s="1"/>
      <c r="F36" s="1"/>
    </row>
    <row r="37" spans="1:6" ht="60" x14ac:dyDescent="0.25">
      <c r="A37" s="6">
        <v>2</v>
      </c>
      <c r="B37" s="6" t="s">
        <v>8</v>
      </c>
      <c r="C37" s="6">
        <v>935</v>
      </c>
      <c r="D37" s="6"/>
      <c r="E37" s="1"/>
      <c r="F37" s="1"/>
    </row>
    <row r="38" spans="1:6" x14ac:dyDescent="0.25">
      <c r="A38" s="6">
        <v>3</v>
      </c>
      <c r="B38" s="6" t="s">
        <v>25</v>
      </c>
      <c r="C38" s="6">
        <v>1660</v>
      </c>
      <c r="D38" s="5"/>
      <c r="E38" s="1"/>
      <c r="F38" s="1"/>
    </row>
    <row r="39" spans="1:6" x14ac:dyDescent="0.25">
      <c r="A39" s="6"/>
      <c r="B39" s="5" t="s">
        <v>26</v>
      </c>
      <c r="C39" s="5">
        <f>SUM(C36:C38)</f>
        <v>3818.92</v>
      </c>
      <c r="D39" s="5">
        <f>C39+D34</f>
        <v>23348.86</v>
      </c>
      <c r="E39" s="1"/>
      <c r="F39" s="1"/>
    </row>
    <row r="40" spans="1:6" x14ac:dyDescent="0.25">
      <c r="A40" s="4"/>
      <c r="B40" s="5" t="s">
        <v>27</v>
      </c>
      <c r="C40" s="4"/>
      <c r="D40" s="4"/>
      <c r="E40" s="1"/>
      <c r="F40" s="1"/>
    </row>
    <row r="41" spans="1:6" ht="30" x14ac:dyDescent="0.25">
      <c r="A41" s="6">
        <v>1</v>
      </c>
      <c r="B41" s="6" t="s">
        <v>7</v>
      </c>
      <c r="C41" s="6">
        <v>1223.92</v>
      </c>
      <c r="D41" s="5"/>
      <c r="E41" s="1"/>
      <c r="F41" s="1"/>
    </row>
    <row r="42" spans="1:6" ht="60" x14ac:dyDescent="0.25">
      <c r="A42" s="6">
        <v>2</v>
      </c>
      <c r="B42" s="6" t="s">
        <v>8</v>
      </c>
      <c r="C42" s="6">
        <v>935</v>
      </c>
      <c r="D42" s="6"/>
      <c r="E42" s="1"/>
      <c r="F42" s="1"/>
    </row>
    <row r="43" spans="1:6" x14ac:dyDescent="0.25">
      <c r="A43" s="6">
        <v>3</v>
      </c>
      <c r="B43" s="6" t="s">
        <v>28</v>
      </c>
      <c r="C43" s="6">
        <v>2490</v>
      </c>
      <c r="D43" s="5"/>
      <c r="E43" s="1"/>
      <c r="F43" s="1"/>
    </row>
    <row r="44" spans="1:6" x14ac:dyDescent="0.25">
      <c r="A44" s="6">
        <v>4</v>
      </c>
      <c r="B44" s="6" t="s">
        <v>29</v>
      </c>
      <c r="C44" s="6">
        <v>1660</v>
      </c>
      <c r="D44" s="5"/>
      <c r="E44" s="1"/>
      <c r="F44" s="1"/>
    </row>
    <row r="45" spans="1:6" x14ac:dyDescent="0.25">
      <c r="A45" s="6"/>
      <c r="B45" s="5" t="s">
        <v>30</v>
      </c>
      <c r="C45" s="5">
        <f>SUM(C41:C44)</f>
        <v>6308.92</v>
      </c>
      <c r="D45" s="5">
        <f>C45+D39</f>
        <v>29657.78</v>
      </c>
      <c r="E45" s="1"/>
      <c r="F45" s="1"/>
    </row>
    <row r="46" spans="1:6" x14ac:dyDescent="0.25">
      <c r="A46" s="4"/>
      <c r="B46" s="5" t="s">
        <v>31</v>
      </c>
      <c r="C46" s="4"/>
      <c r="D46" s="4"/>
      <c r="E46" s="1"/>
      <c r="F46" s="1"/>
    </row>
    <row r="47" spans="1:6" ht="30" x14ac:dyDescent="0.25">
      <c r="A47" s="6">
        <v>1</v>
      </c>
      <c r="B47" s="6" t="s">
        <v>7</v>
      </c>
      <c r="C47" s="6">
        <v>1223.92</v>
      </c>
      <c r="D47" s="5"/>
      <c r="E47" s="1"/>
      <c r="F47" s="1"/>
    </row>
    <row r="48" spans="1:6" ht="60" x14ac:dyDescent="0.25">
      <c r="A48" s="6">
        <v>2</v>
      </c>
      <c r="B48" s="6" t="s">
        <v>8</v>
      </c>
      <c r="C48" s="6">
        <v>935</v>
      </c>
      <c r="D48" s="6"/>
      <c r="E48" s="1"/>
      <c r="F48" s="1"/>
    </row>
    <row r="49" spans="1:6" x14ac:dyDescent="0.25">
      <c r="A49" s="6"/>
      <c r="B49" s="5" t="s">
        <v>32</v>
      </c>
      <c r="C49" s="5">
        <f>SUM(C47:C48)</f>
        <v>2158.92</v>
      </c>
      <c r="D49" s="5">
        <f>C49+D45</f>
        <v>31816.7</v>
      </c>
      <c r="E49" s="1"/>
      <c r="F49" s="1"/>
    </row>
    <row r="50" spans="1:6" x14ac:dyDescent="0.25">
      <c r="A50" s="4"/>
      <c r="B50" s="5" t="s">
        <v>33</v>
      </c>
      <c r="C50" s="4"/>
      <c r="D50" s="4"/>
      <c r="E50" s="1"/>
      <c r="F50" s="1"/>
    </row>
    <row r="51" spans="1:6" ht="30" x14ac:dyDescent="0.25">
      <c r="A51" s="6">
        <v>1</v>
      </c>
      <c r="B51" s="6" t="s">
        <v>7</v>
      </c>
      <c r="C51" s="6">
        <v>1223.92</v>
      </c>
      <c r="D51" s="5"/>
      <c r="E51" s="1"/>
      <c r="F51" s="1"/>
    </row>
    <row r="52" spans="1:6" ht="60" x14ac:dyDescent="0.25">
      <c r="A52" s="6">
        <v>2</v>
      </c>
      <c r="B52" s="6" t="s">
        <v>8</v>
      </c>
      <c r="C52" s="6">
        <v>935</v>
      </c>
      <c r="D52" s="6"/>
      <c r="E52" s="1"/>
      <c r="F52" s="1"/>
    </row>
    <row r="53" spans="1:6" ht="30" x14ac:dyDescent="0.25">
      <c r="A53" s="6">
        <v>3</v>
      </c>
      <c r="B53" s="6" t="s">
        <v>34</v>
      </c>
      <c r="C53" s="6">
        <v>4010.9</v>
      </c>
      <c r="D53" s="5"/>
      <c r="E53" s="1"/>
      <c r="F53" s="1"/>
    </row>
    <row r="54" spans="1:6" x14ac:dyDescent="0.25">
      <c r="A54" s="6"/>
      <c r="B54" s="5" t="s">
        <v>35</v>
      </c>
      <c r="C54" s="5">
        <f>SUM(C51:C53)</f>
        <v>6169.82</v>
      </c>
      <c r="D54" s="5">
        <f>C54+D49</f>
        <v>37986.519999999997</v>
      </c>
      <c r="E54" s="1"/>
      <c r="F54" s="1"/>
    </row>
    <row r="55" spans="1:6" x14ac:dyDescent="0.25">
      <c r="A55" s="4"/>
      <c r="B55" s="5" t="s">
        <v>79</v>
      </c>
      <c r="C55" s="4"/>
      <c r="D55" s="4"/>
      <c r="E55" s="1"/>
      <c r="F55" s="1"/>
    </row>
    <row r="56" spans="1:6" ht="30" x14ac:dyDescent="0.25">
      <c r="A56" s="6">
        <v>1</v>
      </c>
      <c r="B56" s="6" t="s">
        <v>7</v>
      </c>
      <c r="C56" s="6">
        <v>1223.92</v>
      </c>
      <c r="D56" s="5"/>
      <c r="E56" s="1"/>
      <c r="F56" s="1"/>
    </row>
    <row r="57" spans="1:6" ht="60" x14ac:dyDescent="0.25">
      <c r="A57" s="6">
        <v>2</v>
      </c>
      <c r="B57" s="6" t="s">
        <v>8</v>
      </c>
      <c r="C57" s="6">
        <v>935</v>
      </c>
      <c r="D57" s="6"/>
      <c r="E57" s="1"/>
      <c r="F57" s="1"/>
    </row>
    <row r="58" spans="1:6" x14ac:dyDescent="0.25">
      <c r="A58" s="6"/>
      <c r="B58" s="5" t="s">
        <v>116</v>
      </c>
      <c r="C58" s="5">
        <f>SUM(C56:C57)</f>
        <v>2158.92</v>
      </c>
      <c r="D58" s="5">
        <f>C58+D54</f>
        <v>40145.439999999995</v>
      </c>
      <c r="E58" s="1"/>
      <c r="F58" s="1"/>
    </row>
    <row r="59" spans="1:6" x14ac:dyDescent="0.25">
      <c r="A59" s="6"/>
      <c r="B59" s="5"/>
      <c r="C59" s="5"/>
      <c r="D59" s="5"/>
      <c r="E59" s="1"/>
      <c r="F59" s="1"/>
    </row>
    <row r="60" spans="1:6" ht="15" customHeight="1" x14ac:dyDescent="0.25">
      <c r="A60" s="6"/>
      <c r="B60" s="6"/>
      <c r="C60" s="6"/>
      <c r="D60" s="5"/>
      <c r="E60" s="1"/>
      <c r="F60" s="1"/>
    </row>
    <row r="61" spans="1:6" x14ac:dyDescent="0.25">
      <c r="A61" s="6"/>
      <c r="B61" s="6"/>
      <c r="C61" s="6"/>
      <c r="D61" s="6"/>
      <c r="E61" s="1"/>
      <c r="F61" s="1"/>
    </row>
    <row r="62" spans="1:6" x14ac:dyDescent="0.25">
      <c r="A62" s="6"/>
      <c r="B62" s="5"/>
      <c r="C62" s="5"/>
      <c r="D62" s="5"/>
      <c r="E62" s="1"/>
      <c r="F62" s="1"/>
    </row>
    <row r="63" spans="1:6" x14ac:dyDescent="0.25">
      <c r="A63" s="6"/>
      <c r="B63" s="5"/>
      <c r="C63" s="5"/>
      <c r="D63" s="5"/>
      <c r="E63" s="1"/>
      <c r="F63" s="1"/>
    </row>
    <row r="64" spans="1:6" x14ac:dyDescent="0.25">
      <c r="A64" s="6"/>
      <c r="B64" s="6"/>
      <c r="C64" s="6"/>
      <c r="D64" s="5"/>
      <c r="E64" s="1"/>
      <c r="F64" s="1"/>
    </row>
    <row r="65" spans="1:4" x14ac:dyDescent="0.25">
      <c r="A65" s="6"/>
      <c r="B65" s="6"/>
      <c r="C65" s="6"/>
      <c r="D65" s="6"/>
    </row>
    <row r="66" spans="1:4" x14ac:dyDescent="0.25">
      <c r="A66" s="6"/>
      <c r="B66" s="5"/>
      <c r="C66" s="5"/>
      <c r="D66" s="5"/>
    </row>
    <row r="67" spans="1:4" x14ac:dyDescent="0.25">
      <c r="A67" s="6"/>
      <c r="B67" s="6"/>
      <c r="C67" s="6"/>
      <c r="D67" s="6"/>
    </row>
    <row r="68" spans="1:4" x14ac:dyDescent="0.25">
      <c r="A68" s="6"/>
      <c r="B68" s="6"/>
      <c r="C68" s="6"/>
      <c r="D68" s="5"/>
    </row>
    <row r="69" spans="1:4" x14ac:dyDescent="0.25">
      <c r="A69" s="8"/>
      <c r="B69" s="8"/>
      <c r="C69" s="8"/>
      <c r="D69" s="11"/>
    </row>
    <row r="70" spans="1:4" x14ac:dyDescent="0.25">
      <c r="A70" s="11"/>
      <c r="B70" s="9"/>
      <c r="C70" s="14"/>
      <c r="D70" s="14"/>
    </row>
    <row r="71" spans="1:4" x14ac:dyDescent="0.25">
      <c r="A71" s="4"/>
      <c r="B71" s="5"/>
      <c r="C71" s="4"/>
      <c r="D71" s="4"/>
    </row>
    <row r="72" spans="1:4" x14ac:dyDescent="0.25">
      <c r="A72" s="6"/>
      <c r="B72" s="6"/>
      <c r="C72" s="6"/>
      <c r="D72" s="5"/>
    </row>
    <row r="73" spans="1:4" x14ac:dyDescent="0.25">
      <c r="A73" s="6"/>
      <c r="B73" s="6"/>
      <c r="C73" s="6"/>
      <c r="D73" s="6"/>
    </row>
    <row r="74" spans="1:4" x14ac:dyDescent="0.25">
      <c r="A74" s="8"/>
      <c r="B74" s="9"/>
      <c r="C74" s="9"/>
      <c r="D74" s="14"/>
    </row>
    <row r="75" spans="1:4" x14ac:dyDescent="0.25">
      <c r="A75" s="8"/>
      <c r="B75" s="8"/>
      <c r="C75" s="8"/>
      <c r="D75" s="11"/>
    </row>
    <row r="76" spans="1:4" x14ac:dyDescent="0.25">
      <c r="A76" s="8"/>
      <c r="B76" s="8"/>
      <c r="C76" s="8"/>
      <c r="D76" s="11"/>
    </row>
    <row r="77" spans="1:4" x14ac:dyDescent="0.25">
      <c r="A77" s="8"/>
      <c r="B77" s="8"/>
      <c r="C77" s="8"/>
      <c r="D77" s="11"/>
    </row>
    <row r="78" spans="1:4" x14ac:dyDescent="0.25">
      <c r="A78" s="8"/>
      <c r="B78" s="8"/>
      <c r="C78" s="8"/>
      <c r="D78" s="11"/>
    </row>
    <row r="79" spans="1:4" x14ac:dyDescent="0.25">
      <c r="A79" s="11"/>
      <c r="B79" s="9"/>
      <c r="C79" s="14"/>
      <c r="D79" s="14"/>
    </row>
    <row r="80" spans="1:4" x14ac:dyDescent="0.25">
      <c r="A80" s="11"/>
      <c r="B80" s="9"/>
      <c r="C80" s="11"/>
      <c r="D80" s="11"/>
    </row>
    <row r="81" spans="1:4" x14ac:dyDescent="0.25">
      <c r="A81" s="8"/>
      <c r="B81" s="8"/>
      <c r="C81" s="8"/>
      <c r="D81" s="11"/>
    </row>
    <row r="82" spans="1:4" x14ac:dyDescent="0.25">
      <c r="A82" s="8"/>
      <c r="B82" s="8"/>
      <c r="C82" s="8"/>
      <c r="D82" s="11"/>
    </row>
    <row r="83" spans="1:4" x14ac:dyDescent="0.25">
      <c r="A83" s="8"/>
      <c r="B83" s="8"/>
      <c r="C83" s="8"/>
      <c r="D83" s="11"/>
    </row>
    <row r="84" spans="1:4" x14ac:dyDescent="0.25">
      <c r="B84" s="64"/>
      <c r="C84" s="49"/>
      <c r="D84" s="49"/>
    </row>
  </sheetData>
  <mergeCells count="2">
    <mergeCell ref="B1:D1"/>
    <mergeCell ref="B3:D3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1"/>
  <sheetViews>
    <sheetView topLeftCell="A35" workbookViewId="0">
      <selection activeCell="B49" sqref="B49"/>
    </sheetView>
  </sheetViews>
  <sheetFormatPr defaultColWidth="9"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15.95" customHeight="1" x14ac:dyDescent="0.35">
      <c r="A1" s="1"/>
      <c r="B1" s="65" t="s">
        <v>0</v>
      </c>
      <c r="C1" s="65"/>
      <c r="D1" s="65"/>
      <c r="E1" s="34"/>
      <c r="F1" s="34"/>
      <c r="G1" s="34"/>
      <c r="H1" s="34"/>
    </row>
    <row r="2" spans="1:8" ht="15.95" customHeight="1" x14ac:dyDescent="0.25">
      <c r="A2" s="1"/>
      <c r="B2" s="16" t="s">
        <v>1</v>
      </c>
      <c r="C2" s="29"/>
      <c r="D2" s="29"/>
      <c r="E2" s="1"/>
      <c r="F2" s="1"/>
      <c r="G2" s="1"/>
      <c r="H2" s="1"/>
    </row>
    <row r="3" spans="1:8" ht="15.95" customHeight="1" x14ac:dyDescent="0.25">
      <c r="A3" s="1"/>
      <c r="B3" s="65" t="s">
        <v>36</v>
      </c>
      <c r="C3" s="65"/>
      <c r="D3" s="65"/>
      <c r="E3" s="1"/>
      <c r="F3" s="1"/>
      <c r="G3" s="1"/>
      <c r="H3" s="1"/>
    </row>
    <row r="4" spans="1:8" x14ac:dyDescent="0.25">
      <c r="A4" s="2"/>
      <c r="B4" s="3" t="s">
        <v>3</v>
      </c>
      <c r="C4" s="2" t="s">
        <v>4</v>
      </c>
      <c r="D4" s="3" t="s">
        <v>5</v>
      </c>
      <c r="E4" s="1"/>
      <c r="F4" s="1"/>
      <c r="G4" s="1"/>
      <c r="H4" s="1"/>
    </row>
    <row r="5" spans="1:8" x14ac:dyDescent="0.25">
      <c r="A5" s="4"/>
      <c r="B5" s="5" t="s">
        <v>6</v>
      </c>
      <c r="C5" s="4"/>
      <c r="D5" s="4"/>
      <c r="E5" s="1"/>
      <c r="F5" s="1"/>
      <c r="G5" s="1"/>
      <c r="H5" s="1"/>
    </row>
    <row r="6" spans="1:8" ht="30" x14ac:dyDescent="0.25">
      <c r="A6" s="4">
        <v>1</v>
      </c>
      <c r="B6" s="6" t="s">
        <v>37</v>
      </c>
      <c r="C6" s="6">
        <v>5280</v>
      </c>
      <c r="D6" s="59"/>
      <c r="E6" s="1"/>
      <c r="F6" s="1"/>
      <c r="G6" s="1"/>
      <c r="H6" s="1"/>
    </row>
    <row r="7" spans="1:8" s="1" customFormat="1" x14ac:dyDescent="0.25">
      <c r="A7" s="4">
        <v>2</v>
      </c>
      <c r="B7" s="6" t="s">
        <v>38</v>
      </c>
      <c r="C7" s="6">
        <v>1440</v>
      </c>
      <c r="D7" s="5"/>
    </row>
    <row r="8" spans="1:8" s="63" customFormat="1" x14ac:dyDescent="0.25">
      <c r="A8" s="6"/>
      <c r="B8" s="5" t="s">
        <v>9</v>
      </c>
      <c r="C8" s="5">
        <f>SUM(C6:C7)</f>
        <v>6720</v>
      </c>
      <c r="D8" s="5">
        <f>C8</f>
        <v>6720</v>
      </c>
    </row>
    <row r="9" spans="1:8" s="1" customFormat="1" x14ac:dyDescent="0.25">
      <c r="A9" s="4"/>
      <c r="B9" s="5" t="s">
        <v>10</v>
      </c>
      <c r="C9" s="4"/>
      <c r="D9" s="4"/>
    </row>
    <row r="10" spans="1:8" s="1" customFormat="1" ht="30" x14ac:dyDescent="0.25">
      <c r="A10" s="4">
        <v>1</v>
      </c>
      <c r="B10" s="6" t="s">
        <v>37</v>
      </c>
      <c r="C10" s="6">
        <v>5280</v>
      </c>
      <c r="D10" s="59">
        <f>C10+D8</f>
        <v>12000</v>
      </c>
    </row>
    <row r="11" spans="1:8" s="1" customFormat="1" x14ac:dyDescent="0.25">
      <c r="A11" s="4"/>
      <c r="B11" s="5" t="s">
        <v>12</v>
      </c>
      <c r="C11" s="4"/>
      <c r="D11" s="4"/>
    </row>
    <row r="12" spans="1:8" s="1" customFormat="1" ht="30" x14ac:dyDescent="0.25">
      <c r="A12" s="4">
        <v>1</v>
      </c>
      <c r="B12" s="6" t="s">
        <v>37</v>
      </c>
      <c r="C12" s="6">
        <v>5280</v>
      </c>
      <c r="D12" s="59"/>
    </row>
    <row r="13" spans="1:8" s="63" customFormat="1" x14ac:dyDescent="0.25">
      <c r="A13" s="6">
        <v>2</v>
      </c>
      <c r="B13" s="6" t="s">
        <v>39</v>
      </c>
      <c r="C13" s="6">
        <v>1440</v>
      </c>
      <c r="D13" s="59"/>
    </row>
    <row r="14" spans="1:8" s="1" customFormat="1" x14ac:dyDescent="0.25">
      <c r="A14" s="6"/>
      <c r="B14" s="5" t="s">
        <v>13</v>
      </c>
      <c r="C14" s="5">
        <f>SUM(C12:C13)</f>
        <v>6720</v>
      </c>
      <c r="D14" s="5">
        <f>C14+D10</f>
        <v>18720</v>
      </c>
    </row>
    <row r="15" spans="1:8" s="1" customFormat="1" x14ac:dyDescent="0.25">
      <c r="A15" s="4"/>
      <c r="B15" s="5" t="s">
        <v>14</v>
      </c>
      <c r="C15" s="4"/>
      <c r="D15" s="4"/>
    </row>
    <row r="16" spans="1:8" s="1" customFormat="1" ht="30" x14ac:dyDescent="0.25">
      <c r="A16" s="4">
        <v>1</v>
      </c>
      <c r="B16" s="6" t="s">
        <v>37</v>
      </c>
      <c r="C16" s="6">
        <v>5280</v>
      </c>
      <c r="D16" s="59"/>
    </row>
    <row r="17" spans="1:4" s="1" customFormat="1" x14ac:dyDescent="0.25">
      <c r="A17" s="4">
        <v>2</v>
      </c>
      <c r="B17" s="6" t="s">
        <v>40</v>
      </c>
      <c r="C17" s="6">
        <v>876.1</v>
      </c>
      <c r="D17" s="59"/>
    </row>
    <row r="18" spans="1:4" s="1" customFormat="1" x14ac:dyDescent="0.25">
      <c r="A18" s="4"/>
      <c r="B18" s="5" t="s">
        <v>16</v>
      </c>
      <c r="C18" s="5">
        <f>SUM(C16:C17)</f>
        <v>6156.1</v>
      </c>
      <c r="D18" s="5">
        <f>C18+D14</f>
        <v>24876.1</v>
      </c>
    </row>
    <row r="19" spans="1:4" s="1" customFormat="1" x14ac:dyDescent="0.25">
      <c r="A19" s="4"/>
      <c r="B19" s="5" t="s">
        <v>17</v>
      </c>
      <c r="C19" s="4"/>
      <c r="D19" s="4"/>
    </row>
    <row r="20" spans="1:4" s="1" customFormat="1" ht="30" x14ac:dyDescent="0.25">
      <c r="A20" s="4">
        <v>1</v>
      </c>
      <c r="B20" s="6" t="s">
        <v>37</v>
      </c>
      <c r="C20" s="6">
        <v>5280</v>
      </c>
      <c r="D20" s="59"/>
    </row>
    <row r="21" spans="1:4" s="1" customFormat="1" x14ac:dyDescent="0.25">
      <c r="A21" s="6">
        <v>2</v>
      </c>
      <c r="B21" s="6" t="s">
        <v>41</v>
      </c>
      <c r="C21" s="6">
        <v>1080.5</v>
      </c>
      <c r="D21" s="5"/>
    </row>
    <row r="22" spans="1:4" s="1" customFormat="1" x14ac:dyDescent="0.25">
      <c r="A22" s="4"/>
      <c r="B22" s="5" t="s">
        <v>19</v>
      </c>
      <c r="C22" s="5">
        <f>SUM(C20:C21)</f>
        <v>6360.5</v>
      </c>
      <c r="D22" s="59">
        <f>C22+D18</f>
        <v>31236.6</v>
      </c>
    </row>
    <row r="23" spans="1:4" s="1" customFormat="1" x14ac:dyDescent="0.25">
      <c r="A23" s="4"/>
      <c r="B23" s="5" t="s">
        <v>20</v>
      </c>
      <c r="C23" s="4"/>
      <c r="D23" s="4"/>
    </row>
    <row r="24" spans="1:4" s="1" customFormat="1" ht="30" x14ac:dyDescent="0.25">
      <c r="A24" s="4">
        <v>1</v>
      </c>
      <c r="B24" s="6" t="s">
        <v>37</v>
      </c>
      <c r="C24" s="6">
        <v>5280</v>
      </c>
      <c r="D24" s="59"/>
    </row>
    <row r="25" spans="1:4" s="1" customFormat="1" x14ac:dyDescent="0.25">
      <c r="A25" s="4">
        <v>2</v>
      </c>
      <c r="B25" s="6" t="s">
        <v>41</v>
      </c>
      <c r="C25" s="6">
        <v>850.3</v>
      </c>
      <c r="D25" s="59"/>
    </row>
    <row r="26" spans="1:4" s="1" customFormat="1" x14ac:dyDescent="0.25">
      <c r="A26" s="4"/>
      <c r="B26" s="5" t="s">
        <v>21</v>
      </c>
      <c r="C26" s="5">
        <f>SUM(C24:C25)</f>
        <v>6130.3</v>
      </c>
      <c r="D26" s="5">
        <f>C26+D22</f>
        <v>37366.9</v>
      </c>
    </row>
    <row r="27" spans="1:4" s="1" customFormat="1" x14ac:dyDescent="0.25">
      <c r="A27" s="4"/>
      <c r="B27" s="5" t="s">
        <v>22</v>
      </c>
      <c r="C27" s="4"/>
      <c r="D27" s="4"/>
    </row>
    <row r="28" spans="1:4" s="1" customFormat="1" ht="30" x14ac:dyDescent="0.25">
      <c r="A28" s="4">
        <v>1</v>
      </c>
      <c r="B28" s="6" t="s">
        <v>37</v>
      </c>
      <c r="C28" s="6">
        <v>5280</v>
      </c>
      <c r="D28" s="5">
        <f>C28+D26</f>
        <v>42646.9</v>
      </c>
    </row>
    <row r="29" spans="1:4" s="1" customFormat="1" x14ac:dyDescent="0.25">
      <c r="A29" s="4"/>
      <c r="B29" s="5" t="s">
        <v>24</v>
      </c>
      <c r="C29" s="4"/>
      <c r="D29" s="59"/>
    </row>
    <row r="30" spans="1:4" s="1" customFormat="1" ht="30" x14ac:dyDescent="0.25">
      <c r="A30" s="4">
        <v>1</v>
      </c>
      <c r="B30" s="6" t="s">
        <v>37</v>
      </c>
      <c r="C30" s="6">
        <v>5280</v>
      </c>
      <c r="D30" s="5"/>
    </row>
    <row r="31" spans="1:4" s="1" customFormat="1" ht="30" x14ac:dyDescent="0.25">
      <c r="A31" s="4">
        <v>2</v>
      </c>
      <c r="B31" s="6" t="s">
        <v>42</v>
      </c>
      <c r="C31" s="4">
        <v>778</v>
      </c>
      <c r="D31" s="4"/>
    </row>
    <row r="32" spans="1:4" s="1" customFormat="1" x14ac:dyDescent="0.25">
      <c r="A32" s="4"/>
      <c r="B32" s="5" t="s">
        <v>26</v>
      </c>
      <c r="C32" s="5">
        <f>SUM(C30:C31)</f>
        <v>6058</v>
      </c>
      <c r="D32" s="5">
        <f>C32+D28</f>
        <v>48704.9</v>
      </c>
    </row>
    <row r="33" spans="1:4" s="1" customFormat="1" x14ac:dyDescent="0.25">
      <c r="A33" s="4"/>
      <c r="B33" s="5" t="s">
        <v>27</v>
      </c>
      <c r="C33" s="4"/>
      <c r="D33" s="59"/>
    </row>
    <row r="34" spans="1:4" s="1" customFormat="1" ht="30" x14ac:dyDescent="0.25">
      <c r="A34" s="4">
        <v>1</v>
      </c>
      <c r="B34" s="6" t="s">
        <v>37</v>
      </c>
      <c r="C34" s="6">
        <v>5280</v>
      </c>
      <c r="D34" s="5"/>
    </row>
    <row r="35" spans="1:4" s="1" customFormat="1" ht="30" x14ac:dyDescent="0.25">
      <c r="A35" s="4">
        <v>2</v>
      </c>
      <c r="B35" s="6" t="s">
        <v>43</v>
      </c>
      <c r="C35" s="6">
        <v>1440</v>
      </c>
      <c r="D35" s="59"/>
    </row>
    <row r="36" spans="1:4" s="1" customFormat="1" x14ac:dyDescent="0.25">
      <c r="A36" s="4"/>
      <c r="B36" s="5" t="s">
        <v>30</v>
      </c>
      <c r="C36" s="5">
        <f>SUM(C34:C35)</f>
        <v>6720</v>
      </c>
      <c r="D36" s="5">
        <f>C36+D32</f>
        <v>55424.9</v>
      </c>
    </row>
    <row r="37" spans="1:4" s="1" customFormat="1" x14ac:dyDescent="0.25">
      <c r="A37" s="4"/>
      <c r="B37" s="5" t="s">
        <v>31</v>
      </c>
      <c r="C37" s="4"/>
      <c r="D37" s="5"/>
    </row>
    <row r="38" spans="1:4" s="1" customFormat="1" ht="30" x14ac:dyDescent="0.25">
      <c r="A38" s="4">
        <v>1</v>
      </c>
      <c r="B38" s="6" t="s">
        <v>37</v>
      </c>
      <c r="C38" s="6">
        <v>5280</v>
      </c>
      <c r="D38" s="59"/>
    </row>
    <row r="39" spans="1:4" s="1" customFormat="1" x14ac:dyDescent="0.25">
      <c r="A39" s="4">
        <v>2</v>
      </c>
      <c r="B39" s="6" t="s">
        <v>44</v>
      </c>
      <c r="C39" s="6">
        <v>2259</v>
      </c>
      <c r="D39" s="4"/>
    </row>
    <row r="40" spans="1:4" s="1" customFormat="1" x14ac:dyDescent="0.25">
      <c r="A40" s="4">
        <v>3</v>
      </c>
      <c r="B40" s="6" t="s">
        <v>45</v>
      </c>
      <c r="C40" s="6">
        <v>304.2</v>
      </c>
      <c r="D40" s="5"/>
    </row>
    <row r="41" spans="1:4" s="1" customFormat="1" x14ac:dyDescent="0.25">
      <c r="A41" s="4">
        <v>4</v>
      </c>
      <c r="B41" s="6" t="s">
        <v>46</v>
      </c>
      <c r="C41" s="6">
        <v>1160</v>
      </c>
      <c r="D41" s="4"/>
    </row>
    <row r="42" spans="1:4" s="1" customFormat="1" x14ac:dyDescent="0.25">
      <c r="A42" s="4">
        <v>5</v>
      </c>
      <c r="B42" s="6" t="s">
        <v>47</v>
      </c>
      <c r="C42" s="6">
        <v>640</v>
      </c>
      <c r="D42" s="5"/>
    </row>
    <row r="43" spans="1:4" s="1" customFormat="1" x14ac:dyDescent="0.25">
      <c r="A43" s="6"/>
      <c r="B43" s="5" t="s">
        <v>32</v>
      </c>
      <c r="C43" s="5">
        <f>SUM(C38:C42)</f>
        <v>9643.2000000000007</v>
      </c>
      <c r="D43" s="5">
        <f>C43+D36</f>
        <v>65068.1</v>
      </c>
    </row>
    <row r="44" spans="1:4" s="1" customFormat="1" x14ac:dyDescent="0.25">
      <c r="A44" s="4"/>
      <c r="B44" s="5" t="s">
        <v>33</v>
      </c>
      <c r="C44" s="4"/>
      <c r="D44" s="5"/>
    </row>
    <row r="45" spans="1:4" s="1" customFormat="1" ht="30" x14ac:dyDescent="0.25">
      <c r="A45" s="4">
        <v>1</v>
      </c>
      <c r="B45" s="6" t="s">
        <v>37</v>
      </c>
      <c r="C45" s="5">
        <v>5280</v>
      </c>
      <c r="D45" s="5">
        <f>C45+D43</f>
        <v>70348.100000000006</v>
      </c>
    </row>
    <row r="46" spans="1:4" s="1" customFormat="1" x14ac:dyDescent="0.25">
      <c r="A46" s="4"/>
      <c r="B46" s="5" t="s">
        <v>79</v>
      </c>
      <c r="C46" s="4"/>
      <c r="D46" s="5"/>
    </row>
    <row r="47" spans="1:4" s="1" customFormat="1" ht="30" x14ac:dyDescent="0.25">
      <c r="A47" s="4">
        <v>1</v>
      </c>
      <c r="B47" s="6" t="s">
        <v>37</v>
      </c>
      <c r="C47" s="5">
        <v>5280</v>
      </c>
      <c r="D47" s="5">
        <f>C47+D45</f>
        <v>75628.100000000006</v>
      </c>
    </row>
    <row r="48" spans="1:4" s="1" customFormat="1" x14ac:dyDescent="0.25">
      <c r="A48" s="4"/>
      <c r="B48" s="6"/>
      <c r="C48" s="6"/>
      <c r="D48" s="5"/>
    </row>
    <row r="49" spans="1:4" s="1" customFormat="1" x14ac:dyDescent="0.25">
      <c r="A49" s="8"/>
      <c r="B49" s="8"/>
      <c r="C49" s="6"/>
      <c r="D49" s="9"/>
    </row>
    <row r="50" spans="1:4" s="1" customFormat="1" x14ac:dyDescent="0.25">
      <c r="A50" s="6"/>
      <c r="B50" s="5"/>
      <c r="C50" s="5"/>
      <c r="D50" s="5"/>
    </row>
    <row r="51" spans="1:4" s="1" customFormat="1" x14ac:dyDescent="0.25">
      <c r="A51" s="4"/>
      <c r="B51" s="5"/>
      <c r="C51" s="4"/>
      <c r="D51" s="4"/>
    </row>
    <row r="52" spans="1:4" s="1" customFormat="1" x14ac:dyDescent="0.25">
      <c r="A52" s="4"/>
      <c r="B52" s="6"/>
      <c r="C52" s="6"/>
      <c r="D52" s="5"/>
    </row>
    <row r="53" spans="1:4" s="1" customFormat="1" x14ac:dyDescent="0.25">
      <c r="A53" s="8"/>
      <c r="B53" s="8"/>
      <c r="C53" s="2"/>
      <c r="D53" s="9"/>
    </row>
    <row r="54" spans="1:4" s="1" customFormat="1" x14ac:dyDescent="0.25">
      <c r="A54" s="8"/>
      <c r="B54" s="9"/>
      <c r="C54" s="36"/>
      <c r="D54" s="9"/>
    </row>
    <row r="55" spans="1:4" s="1" customFormat="1" x14ac:dyDescent="0.25">
      <c r="A55" s="4"/>
      <c r="B55" s="5"/>
      <c r="C55" s="4"/>
      <c r="D55" s="4"/>
    </row>
    <row r="56" spans="1:4" s="1" customFormat="1" x14ac:dyDescent="0.25">
      <c r="A56" s="4"/>
      <c r="B56" s="6"/>
      <c r="C56" s="6"/>
      <c r="D56" s="5"/>
    </row>
    <row r="57" spans="1:4" s="1" customFormat="1" x14ac:dyDescent="0.25">
      <c r="A57" s="8"/>
      <c r="B57" s="8"/>
      <c r="C57" s="2"/>
      <c r="D57" s="9"/>
    </row>
    <row r="58" spans="1:4" s="1" customFormat="1" x14ac:dyDescent="0.25">
      <c r="A58" s="8"/>
      <c r="B58" s="8"/>
      <c r="C58" s="2"/>
      <c r="D58" s="9"/>
    </row>
    <row r="59" spans="1:4" s="1" customFormat="1" x14ac:dyDescent="0.25">
      <c r="A59" s="8"/>
      <c r="B59" s="8"/>
      <c r="C59" s="2"/>
      <c r="D59" s="9"/>
    </row>
    <row r="60" spans="1:4" s="1" customFormat="1" x14ac:dyDescent="0.25">
      <c r="A60" s="8"/>
      <c r="B60" s="8"/>
      <c r="C60" s="8"/>
      <c r="D60" s="9"/>
    </row>
    <row r="61" spans="1:4" x14ac:dyDescent="0.25">
      <c r="A61" s="11"/>
      <c r="B61" s="8"/>
      <c r="C61" s="2"/>
      <c r="D61" s="11"/>
    </row>
  </sheetData>
  <mergeCells count="2">
    <mergeCell ref="B1:D1"/>
    <mergeCell ref="B3:D3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0"/>
  <sheetViews>
    <sheetView workbookViewId="0">
      <selection activeCell="D11" sqref="D11"/>
    </sheetView>
  </sheetViews>
  <sheetFormatPr defaultColWidth="9" defaultRowHeight="15" x14ac:dyDescent="0.25"/>
  <cols>
    <col min="1" max="1" width="4.28515625" customWidth="1"/>
    <col min="2" max="2" width="46" customWidth="1"/>
    <col min="3" max="3" width="10" customWidth="1"/>
    <col min="4" max="4" width="10.85546875" customWidth="1"/>
  </cols>
  <sheetData>
    <row r="1" spans="1:4" ht="15.75" x14ac:dyDescent="0.25">
      <c r="A1" s="1"/>
      <c r="B1" s="65" t="s">
        <v>0</v>
      </c>
      <c r="C1" s="65"/>
      <c r="D1" s="65"/>
    </row>
    <row r="2" spans="1:4" ht="15.75" x14ac:dyDescent="0.25">
      <c r="A2" s="1"/>
      <c r="B2" s="16" t="s">
        <v>1</v>
      </c>
      <c r="C2" s="29"/>
      <c r="D2" s="29"/>
    </row>
    <row r="3" spans="1:4" ht="15.75" x14ac:dyDescent="0.25">
      <c r="A3" s="1"/>
      <c r="B3" s="65" t="s">
        <v>48</v>
      </c>
      <c r="C3" s="65"/>
      <c r="D3" s="65"/>
    </row>
    <row r="4" spans="1:4" ht="26.25" x14ac:dyDescent="0.25">
      <c r="A4" s="36"/>
      <c r="B4" s="3" t="s">
        <v>3</v>
      </c>
      <c r="C4" s="2" t="s">
        <v>4</v>
      </c>
      <c r="D4" s="3" t="s">
        <v>5</v>
      </c>
    </row>
    <row r="5" spans="1:4" x14ac:dyDescent="0.25">
      <c r="A5" s="4"/>
      <c r="B5" s="5" t="s">
        <v>20</v>
      </c>
      <c r="C5" s="4"/>
      <c r="D5" s="4"/>
    </row>
    <row r="6" spans="1:4" ht="30" x14ac:dyDescent="0.25">
      <c r="A6" s="4">
        <v>1</v>
      </c>
      <c r="B6" s="6" t="s">
        <v>49</v>
      </c>
      <c r="C6" s="7">
        <v>1245</v>
      </c>
      <c r="D6" s="5">
        <f>C6</f>
        <v>1245</v>
      </c>
    </row>
    <row r="7" spans="1:4" x14ac:dyDescent="0.25">
      <c r="A7" s="4"/>
      <c r="B7" s="5" t="s">
        <v>24</v>
      </c>
      <c r="C7" s="58"/>
      <c r="D7" s="59"/>
    </row>
    <row r="8" spans="1:4" ht="30" x14ac:dyDescent="0.25">
      <c r="A8" s="4">
        <v>1</v>
      </c>
      <c r="B8" s="6" t="s">
        <v>50</v>
      </c>
      <c r="C8" s="7">
        <v>1103.9000000000001</v>
      </c>
      <c r="D8" s="5">
        <f>C8+D6</f>
        <v>2348.9</v>
      </c>
    </row>
    <row r="9" spans="1:4" x14ac:dyDescent="0.25">
      <c r="A9" s="6"/>
      <c r="B9" s="5" t="s">
        <v>31</v>
      </c>
      <c r="C9" s="6"/>
      <c r="D9" s="5"/>
    </row>
    <row r="10" spans="1:4" ht="30" x14ac:dyDescent="0.25">
      <c r="A10" s="4">
        <v>1</v>
      </c>
      <c r="B10" s="6" t="s">
        <v>51</v>
      </c>
      <c r="C10" s="6">
        <v>2808.3</v>
      </c>
      <c r="D10" s="5">
        <f>C10+D8</f>
        <v>5157.2</v>
      </c>
    </row>
    <row r="11" spans="1:4" x14ac:dyDescent="0.25">
      <c r="A11" s="4"/>
      <c r="B11" s="6"/>
      <c r="C11" s="6"/>
      <c r="D11" s="5"/>
    </row>
    <row r="12" spans="1:4" x14ac:dyDescent="0.25">
      <c r="A12" s="4"/>
      <c r="B12" s="5"/>
      <c r="C12" s="5"/>
      <c r="D12" s="5"/>
    </row>
    <row r="13" spans="1:4" x14ac:dyDescent="0.25">
      <c r="A13" s="6"/>
      <c r="B13" s="5"/>
      <c r="C13" s="5"/>
      <c r="D13" s="5"/>
    </row>
    <row r="14" spans="1:4" x14ac:dyDescent="0.25">
      <c r="A14" s="6"/>
      <c r="B14" s="6"/>
      <c r="C14" s="6"/>
      <c r="D14" s="5"/>
    </row>
    <row r="15" spans="1:4" x14ac:dyDescent="0.25">
      <c r="A15" s="6"/>
      <c r="B15" s="5"/>
      <c r="C15" s="6"/>
      <c r="D15" s="5"/>
    </row>
    <row r="16" spans="1:4" x14ac:dyDescent="0.25">
      <c r="A16" s="6"/>
      <c r="B16" s="6"/>
      <c r="C16" s="6"/>
      <c r="D16" s="5"/>
    </row>
    <row r="17" spans="1:4" x14ac:dyDescent="0.25">
      <c r="A17" s="6"/>
      <c r="B17" s="5"/>
      <c r="C17" s="6"/>
      <c r="D17" s="5"/>
    </row>
    <row r="18" spans="1:4" x14ac:dyDescent="0.25">
      <c r="A18" s="6"/>
      <c r="B18" s="6"/>
      <c r="C18" s="6"/>
      <c r="D18" s="5"/>
    </row>
    <row r="19" spans="1:4" x14ac:dyDescent="0.25">
      <c r="A19" s="6"/>
      <c r="B19" s="6"/>
      <c r="C19" s="5"/>
      <c r="D19" s="5"/>
    </row>
    <row r="20" spans="1:4" x14ac:dyDescent="0.25">
      <c r="A20" s="6"/>
      <c r="B20" s="5"/>
      <c r="C20" s="6"/>
      <c r="D20" s="5"/>
    </row>
    <row r="21" spans="1:4" x14ac:dyDescent="0.25">
      <c r="A21" s="6"/>
      <c r="B21" s="6"/>
      <c r="C21" s="5"/>
      <c r="D21" s="5"/>
    </row>
    <row r="22" spans="1:4" x14ac:dyDescent="0.25">
      <c r="A22" s="6"/>
      <c r="B22" s="5"/>
      <c r="C22" s="6"/>
      <c r="D22" s="5"/>
    </row>
    <row r="23" spans="1:4" x14ac:dyDescent="0.25">
      <c r="A23" s="6"/>
      <c r="B23" s="6"/>
      <c r="C23" s="6"/>
      <c r="D23" s="5"/>
    </row>
    <row r="24" spans="1:4" x14ac:dyDescent="0.25">
      <c r="A24" s="6"/>
      <c r="B24" s="5"/>
      <c r="C24" s="6"/>
      <c r="D24" s="5"/>
    </row>
    <row r="25" spans="1:4" x14ac:dyDescent="0.25">
      <c r="A25" s="60"/>
      <c r="B25" s="6"/>
      <c r="C25" s="60"/>
      <c r="D25" s="61"/>
    </row>
    <row r="26" spans="1:4" x14ac:dyDescent="0.25">
      <c r="A26" s="60"/>
      <c r="B26" s="6"/>
      <c r="C26" s="60"/>
      <c r="D26" s="61"/>
    </row>
    <row r="27" spans="1:4" x14ac:dyDescent="0.25">
      <c r="A27" s="60"/>
      <c r="B27" s="5"/>
      <c r="C27" s="61"/>
      <c r="D27" s="61"/>
    </row>
    <row r="28" spans="1:4" x14ac:dyDescent="0.25">
      <c r="A28" s="60"/>
      <c r="B28" s="6"/>
      <c r="C28" s="60"/>
      <c r="D28" s="61"/>
    </row>
    <row r="29" spans="1:4" x14ac:dyDescent="0.25">
      <c r="A29" s="60"/>
      <c r="B29" s="5"/>
      <c r="C29" s="61"/>
      <c r="D29" s="61"/>
    </row>
    <row r="30" spans="1:4" x14ac:dyDescent="0.25">
      <c r="A30" s="60"/>
      <c r="B30" s="5"/>
      <c r="C30" s="60"/>
      <c r="D30" s="61"/>
    </row>
    <row r="31" spans="1:4" x14ac:dyDescent="0.25">
      <c r="A31" s="60"/>
      <c r="B31" s="6"/>
      <c r="C31" s="60"/>
      <c r="D31" s="61"/>
    </row>
    <row r="32" spans="1:4" x14ac:dyDescent="0.25">
      <c r="A32" s="60"/>
      <c r="B32" s="6"/>
      <c r="C32" s="60"/>
      <c r="D32" s="61"/>
    </row>
    <row r="33" spans="1:4" x14ac:dyDescent="0.25">
      <c r="A33" s="60"/>
      <c r="B33" s="5"/>
      <c r="C33" s="61"/>
      <c r="D33" s="61"/>
    </row>
    <row r="34" spans="1:4" x14ac:dyDescent="0.25">
      <c r="A34" s="60"/>
      <c r="B34" s="6"/>
      <c r="C34" s="60"/>
      <c r="D34" s="61"/>
    </row>
    <row r="35" spans="1:4" x14ac:dyDescent="0.25">
      <c r="A35" s="60"/>
      <c r="B35" s="6"/>
      <c r="C35" s="60"/>
      <c r="D35" s="61"/>
    </row>
    <row r="36" spans="1:4" x14ac:dyDescent="0.25">
      <c r="A36" s="60"/>
      <c r="B36" s="6"/>
      <c r="C36" s="60"/>
      <c r="D36" s="61"/>
    </row>
    <row r="37" spans="1:4" x14ac:dyDescent="0.25">
      <c r="A37" s="60"/>
      <c r="B37" s="6"/>
      <c r="C37" s="60"/>
      <c r="D37" s="61"/>
    </row>
    <row r="38" spans="1:4" x14ac:dyDescent="0.25">
      <c r="A38" s="60"/>
      <c r="B38" s="6"/>
      <c r="C38" s="60"/>
      <c r="D38" s="61"/>
    </row>
    <row r="39" spans="1:4" x14ac:dyDescent="0.25">
      <c r="A39" s="62"/>
      <c r="B39" s="62"/>
      <c r="C39" s="62"/>
      <c r="D39" s="62"/>
    </row>
    <row r="40" spans="1:4" x14ac:dyDescent="0.25">
      <c r="A40" s="62"/>
      <c r="B40" s="62"/>
      <c r="C40" s="62"/>
      <c r="D40" s="62"/>
    </row>
  </sheetData>
  <mergeCells count="2">
    <mergeCell ref="B1:D1"/>
    <mergeCell ref="B3:D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4"/>
  <sheetViews>
    <sheetView topLeftCell="A11" workbookViewId="0">
      <selection activeCell="D26" sqref="D26"/>
    </sheetView>
  </sheetViews>
  <sheetFormatPr defaultColWidth="9" defaultRowHeight="15" x14ac:dyDescent="0.25"/>
  <cols>
    <col min="1" max="1" width="4" customWidth="1"/>
    <col min="2" max="2" width="47.140625" customWidth="1"/>
    <col min="3" max="3" width="12" customWidth="1"/>
    <col min="4" max="4" width="13.140625" customWidth="1"/>
  </cols>
  <sheetData>
    <row r="1" spans="1:8" ht="21" x14ac:dyDescent="0.35">
      <c r="A1" s="1"/>
      <c r="B1" s="65" t="s">
        <v>0</v>
      </c>
      <c r="C1" s="65"/>
      <c r="D1" s="65"/>
      <c r="E1" s="34"/>
      <c r="F1" s="34"/>
      <c r="G1" s="34"/>
      <c r="H1" s="34"/>
    </row>
    <row r="2" spans="1:8" ht="21.6" customHeight="1" x14ac:dyDescent="0.25">
      <c r="A2" s="1"/>
      <c r="B2" s="66" t="s">
        <v>1</v>
      </c>
      <c r="C2" s="66"/>
      <c r="D2" s="66"/>
      <c r="E2" s="1"/>
      <c r="F2" s="1"/>
      <c r="G2" s="1"/>
      <c r="H2" s="1"/>
    </row>
    <row r="3" spans="1:8" ht="17.25" customHeight="1" x14ac:dyDescent="0.25">
      <c r="A3" s="1"/>
      <c r="B3" s="65" t="s">
        <v>52</v>
      </c>
      <c r="C3" s="65"/>
      <c r="D3" s="65"/>
      <c r="E3" s="1"/>
      <c r="F3" s="1"/>
      <c r="G3" s="1"/>
      <c r="H3" s="1"/>
    </row>
    <row r="4" spans="1:8" x14ac:dyDescent="0.25">
      <c r="A4" s="2"/>
      <c r="B4" s="3" t="s">
        <v>3</v>
      </c>
      <c r="C4" s="2" t="s">
        <v>4</v>
      </c>
      <c r="D4" s="2" t="s">
        <v>5</v>
      </c>
      <c r="E4" s="1"/>
      <c r="F4" s="1"/>
      <c r="G4" s="1"/>
      <c r="H4" s="1"/>
    </row>
    <row r="5" spans="1:8" x14ac:dyDescent="0.25">
      <c r="A5" s="36"/>
      <c r="B5" s="9" t="s">
        <v>6</v>
      </c>
      <c r="C5" s="36"/>
      <c r="D5" s="36"/>
      <c r="E5" s="1"/>
      <c r="F5" s="1"/>
      <c r="G5" s="1"/>
      <c r="H5" s="1"/>
    </row>
    <row r="6" spans="1:8" x14ac:dyDescent="0.25">
      <c r="A6" s="8">
        <v>1</v>
      </c>
      <c r="B6" s="53" t="s">
        <v>53</v>
      </c>
      <c r="C6" s="54">
        <v>1270</v>
      </c>
      <c r="D6" s="9">
        <f>C6</f>
        <v>1270</v>
      </c>
    </row>
    <row r="7" spans="1:8" x14ac:dyDescent="0.25">
      <c r="A7" s="11"/>
      <c r="B7" s="9" t="s">
        <v>10</v>
      </c>
      <c r="C7" s="11"/>
      <c r="D7" s="14"/>
    </row>
    <row r="8" spans="1:8" x14ac:dyDescent="0.25">
      <c r="A8" s="11">
        <v>1</v>
      </c>
      <c r="B8" s="8" t="s">
        <v>54</v>
      </c>
      <c r="C8" s="14">
        <v>2323.1</v>
      </c>
      <c r="D8" s="14">
        <f>C8+D6</f>
        <v>3593.1</v>
      </c>
    </row>
    <row r="9" spans="1:8" x14ac:dyDescent="0.25">
      <c r="A9" s="11"/>
      <c r="B9" s="9" t="s">
        <v>17</v>
      </c>
      <c r="C9" s="13"/>
      <c r="D9" s="13"/>
    </row>
    <row r="10" spans="1:8" ht="30" x14ac:dyDescent="0.25">
      <c r="A10" s="46">
        <v>1</v>
      </c>
      <c r="B10" s="8" t="s">
        <v>55</v>
      </c>
      <c r="C10" s="14">
        <v>6690.5</v>
      </c>
      <c r="D10" s="14">
        <f>C10+D8</f>
        <v>10283.6</v>
      </c>
    </row>
    <row r="11" spans="1:8" x14ac:dyDescent="0.25">
      <c r="A11" s="11"/>
      <c r="B11" s="14" t="s">
        <v>20</v>
      </c>
      <c r="C11" s="11"/>
      <c r="D11" s="14"/>
    </row>
    <row r="12" spans="1:8" x14ac:dyDescent="0.25">
      <c r="A12" s="11">
        <v>1</v>
      </c>
      <c r="B12" s="8" t="s">
        <v>56</v>
      </c>
      <c r="C12" s="14">
        <v>3245</v>
      </c>
      <c r="D12" s="14">
        <f>C12+D10</f>
        <v>13528.6</v>
      </c>
    </row>
    <row r="13" spans="1:8" x14ac:dyDescent="0.25">
      <c r="A13" s="11"/>
      <c r="B13" s="9" t="s">
        <v>22</v>
      </c>
      <c r="C13" s="11"/>
      <c r="D13" s="11"/>
    </row>
    <row r="14" spans="1:8" x14ac:dyDescent="0.25">
      <c r="A14" s="11">
        <v>1</v>
      </c>
      <c r="B14" s="55" t="s">
        <v>57</v>
      </c>
      <c r="C14" s="50">
        <v>10270.34</v>
      </c>
      <c r="D14" s="14"/>
    </row>
    <row r="15" spans="1:8" ht="30" x14ac:dyDescent="0.25">
      <c r="A15" s="11">
        <v>2</v>
      </c>
      <c r="B15" s="8" t="s">
        <v>58</v>
      </c>
      <c r="C15" s="11">
        <v>13050</v>
      </c>
      <c r="D15" s="14"/>
    </row>
    <row r="16" spans="1:8" x14ac:dyDescent="0.25">
      <c r="A16" s="11"/>
      <c r="B16" s="14" t="s">
        <v>23</v>
      </c>
      <c r="C16" s="14">
        <f>SUM(C14:C15)</f>
        <v>23320.34</v>
      </c>
      <c r="D16" s="12">
        <f>C16+D12</f>
        <v>36848.94</v>
      </c>
    </row>
    <row r="17" spans="1:4" x14ac:dyDescent="0.25">
      <c r="A17" s="11"/>
      <c r="B17" s="14" t="s">
        <v>31</v>
      </c>
      <c r="C17" s="11"/>
      <c r="D17" s="14"/>
    </row>
    <row r="18" spans="1:4" x14ac:dyDescent="0.25">
      <c r="A18" s="11">
        <v>1</v>
      </c>
      <c r="B18" s="38" t="s">
        <v>59</v>
      </c>
      <c r="C18" s="11">
        <v>53200</v>
      </c>
      <c r="D18" s="12">
        <f>C18+D16</f>
        <v>90048.94</v>
      </c>
    </row>
    <row r="19" spans="1:4" x14ac:dyDescent="0.25">
      <c r="A19" s="11"/>
      <c r="B19" s="56" t="s">
        <v>33</v>
      </c>
      <c r="C19" s="11"/>
      <c r="D19" s="14"/>
    </row>
    <row r="20" spans="1:4" ht="30" x14ac:dyDescent="0.25">
      <c r="A20" s="6">
        <v>1</v>
      </c>
      <c r="B20" s="6" t="s">
        <v>60</v>
      </c>
      <c r="C20" s="5">
        <v>3324</v>
      </c>
      <c r="D20" s="57"/>
    </row>
    <row r="21" spans="1:4" x14ac:dyDescent="0.25">
      <c r="A21" s="11">
        <v>2</v>
      </c>
      <c r="B21" s="38" t="s">
        <v>61</v>
      </c>
      <c r="C21" s="11">
        <v>5500</v>
      </c>
      <c r="D21" s="14"/>
    </row>
    <row r="22" spans="1:4" x14ac:dyDescent="0.25">
      <c r="A22" s="11"/>
      <c r="B22" s="14" t="s">
        <v>35</v>
      </c>
      <c r="C22" s="14">
        <f>SUM(C20:C21)</f>
        <v>8824</v>
      </c>
      <c r="D22" s="12">
        <f>C22+D18</f>
        <v>98872.94</v>
      </c>
    </row>
    <row r="23" spans="1:4" x14ac:dyDescent="0.25">
      <c r="A23" s="11"/>
      <c r="B23" s="9" t="s">
        <v>79</v>
      </c>
      <c r="C23" s="11"/>
      <c r="D23" s="14"/>
    </row>
    <row r="24" spans="1:4" x14ac:dyDescent="0.25">
      <c r="A24" s="11">
        <v>1</v>
      </c>
      <c r="B24" s="70" t="s">
        <v>117</v>
      </c>
      <c r="C24" s="11">
        <v>2635.2</v>
      </c>
      <c r="D24" s="11"/>
    </row>
    <row r="25" spans="1:4" x14ac:dyDescent="0.25">
      <c r="A25" s="11">
        <v>2</v>
      </c>
      <c r="B25" s="71" t="s">
        <v>118</v>
      </c>
      <c r="C25" s="71">
        <v>2550</v>
      </c>
      <c r="D25" s="14"/>
    </row>
    <row r="26" spans="1:4" x14ac:dyDescent="0.25">
      <c r="A26" s="11"/>
      <c r="B26" s="14" t="s">
        <v>116</v>
      </c>
      <c r="C26" s="14">
        <f>SUM(C24:C25)</f>
        <v>5185.2</v>
      </c>
      <c r="D26" s="12">
        <f>C26+D22</f>
        <v>104058.14</v>
      </c>
    </row>
    <row r="27" spans="1:4" x14ac:dyDescent="0.25">
      <c r="A27" s="11"/>
      <c r="B27" s="8"/>
      <c r="C27" s="11"/>
      <c r="D27" s="11"/>
    </row>
    <row r="28" spans="1:4" x14ac:dyDescent="0.25">
      <c r="A28" s="11"/>
      <c r="B28" s="8"/>
      <c r="C28" s="11"/>
      <c r="D28" s="14"/>
    </row>
    <row r="29" spans="1:4" x14ac:dyDescent="0.25">
      <c r="A29" s="11"/>
      <c r="B29" s="14"/>
      <c r="C29" s="14"/>
      <c r="D29" s="14"/>
    </row>
    <row r="30" spans="1:4" x14ac:dyDescent="0.25">
      <c r="A30" s="11"/>
      <c r="B30" s="11"/>
      <c r="C30" s="11"/>
      <c r="D30" s="11"/>
    </row>
    <row r="31" spans="1:4" x14ac:dyDescent="0.25">
      <c r="A31" s="11"/>
      <c r="B31" s="14"/>
      <c r="C31" s="14"/>
      <c r="D31" s="14"/>
    </row>
    <row r="32" spans="1:4" x14ac:dyDescent="0.25">
      <c r="A32" s="11"/>
      <c r="B32" s="14"/>
      <c r="C32" s="11"/>
      <c r="D32" s="11"/>
    </row>
    <row r="33" spans="1:4" x14ac:dyDescent="0.25">
      <c r="A33" s="11"/>
      <c r="B33" s="11"/>
      <c r="C33" s="11"/>
      <c r="D33" s="11"/>
    </row>
    <row r="34" spans="1:4" x14ac:dyDescent="0.25">
      <c r="A34" s="11"/>
      <c r="B34" s="14"/>
      <c r="C34" s="14"/>
      <c r="D34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6"/>
  <sheetViews>
    <sheetView workbookViewId="0">
      <selection activeCell="D9" sqref="D9"/>
    </sheetView>
  </sheetViews>
  <sheetFormatPr defaultColWidth="9"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5" t="s">
        <v>0</v>
      </c>
      <c r="C1" s="65"/>
      <c r="D1" s="65"/>
    </row>
    <row r="2" spans="1:4" ht="15.75" x14ac:dyDescent="0.25">
      <c r="A2" s="1"/>
      <c r="B2" s="66" t="s">
        <v>1</v>
      </c>
      <c r="C2" s="66"/>
      <c r="D2" s="66"/>
    </row>
    <row r="3" spans="1:4" ht="15.75" x14ac:dyDescent="0.25">
      <c r="A3" s="1"/>
      <c r="B3" s="65" t="s">
        <v>62</v>
      </c>
      <c r="C3" s="65"/>
      <c r="D3" s="65"/>
    </row>
    <row r="4" spans="1:4" ht="26.25" x14ac:dyDescent="0.25">
      <c r="A4" s="2"/>
      <c r="B4" s="3" t="s">
        <v>3</v>
      </c>
      <c r="C4" s="2" t="s">
        <v>4</v>
      </c>
      <c r="D4" s="2" t="s">
        <v>5</v>
      </c>
    </row>
    <row r="5" spans="1:4" x14ac:dyDescent="0.25">
      <c r="A5" s="36"/>
      <c r="B5" s="9" t="s">
        <v>14</v>
      </c>
      <c r="C5" s="36"/>
      <c r="D5" s="36"/>
    </row>
    <row r="6" spans="1:4" x14ac:dyDescent="0.25">
      <c r="A6" s="36">
        <v>1</v>
      </c>
      <c r="B6" s="8" t="s">
        <v>63</v>
      </c>
      <c r="C6" s="40">
        <v>921.2</v>
      </c>
      <c r="D6" s="36">
        <f>C6</f>
        <v>921.2</v>
      </c>
    </row>
    <row r="7" spans="1:4" x14ac:dyDescent="0.25">
      <c r="A7" s="36"/>
      <c r="B7" s="9" t="s">
        <v>20</v>
      </c>
      <c r="C7" s="41"/>
      <c r="D7" s="36"/>
    </row>
    <row r="8" spans="1:4" ht="30" x14ac:dyDescent="0.25">
      <c r="A8" s="36">
        <v>1</v>
      </c>
      <c r="B8" s="8" t="s">
        <v>64</v>
      </c>
      <c r="C8" s="41">
        <v>1654.32</v>
      </c>
      <c r="D8" s="36">
        <f>C8+D6</f>
        <v>2575.52</v>
      </c>
    </row>
    <row r="9" spans="1:4" x14ac:dyDescent="0.25">
      <c r="A9" s="9"/>
      <c r="B9" s="9"/>
      <c r="C9" s="42"/>
      <c r="D9" s="9"/>
    </row>
    <row r="10" spans="1:4" x14ac:dyDescent="0.25">
      <c r="A10" s="9"/>
      <c r="B10" s="8"/>
      <c r="C10" s="42"/>
      <c r="D10" s="9"/>
    </row>
    <row r="11" spans="1:4" x14ac:dyDescent="0.25">
      <c r="A11" s="9"/>
      <c r="B11" s="8"/>
      <c r="C11" s="42"/>
      <c r="D11" s="9"/>
    </row>
    <row r="12" spans="1:4" x14ac:dyDescent="0.25">
      <c r="A12" s="14"/>
      <c r="B12" s="14"/>
      <c r="C12" s="43"/>
      <c r="D12" s="14"/>
    </row>
    <row r="13" spans="1:4" x14ac:dyDescent="0.25">
      <c r="A13" s="11"/>
      <c r="B13" s="8"/>
      <c r="C13" s="44"/>
      <c r="D13" s="45"/>
    </row>
    <row r="14" spans="1:4" x14ac:dyDescent="0.25">
      <c r="A14" s="46"/>
      <c r="B14" s="47"/>
      <c r="C14" s="14"/>
      <c r="D14" s="14"/>
    </row>
    <row r="15" spans="1:4" x14ac:dyDescent="0.25">
      <c r="A15" s="48"/>
      <c r="B15" s="49"/>
      <c r="C15" s="50"/>
      <c r="D15" s="51"/>
    </row>
    <row r="16" spans="1:4" x14ac:dyDescent="0.25">
      <c r="A16" s="11"/>
      <c r="B16" s="8"/>
      <c r="C16" s="11"/>
      <c r="D16" s="11"/>
    </row>
    <row r="17" spans="1:4" x14ac:dyDescent="0.25">
      <c r="A17" s="11"/>
      <c r="B17" s="11"/>
      <c r="C17" s="11"/>
      <c r="D17" s="11"/>
    </row>
    <row r="18" spans="1:4" x14ac:dyDescent="0.25">
      <c r="A18" s="11"/>
      <c r="B18" s="11"/>
      <c r="C18" s="11"/>
      <c r="D18" s="11"/>
    </row>
    <row r="19" spans="1:4" x14ac:dyDescent="0.25">
      <c r="A19" s="11"/>
      <c r="B19" s="14"/>
      <c r="C19" s="14"/>
      <c r="D19" s="14"/>
    </row>
    <row r="20" spans="1:4" x14ac:dyDescent="0.25">
      <c r="A20" s="11"/>
      <c r="B20" s="14"/>
      <c r="C20" s="11"/>
      <c r="D20" s="11"/>
    </row>
    <row r="21" spans="1:4" x14ac:dyDescent="0.25">
      <c r="A21" s="11"/>
      <c r="B21" s="52"/>
      <c r="C21" s="11"/>
      <c r="D21" s="11"/>
    </row>
    <row r="22" spans="1:4" x14ac:dyDescent="0.25">
      <c r="A22" s="11"/>
      <c r="B22" s="11"/>
      <c r="C22" s="11"/>
      <c r="D22" s="11"/>
    </row>
    <row r="23" spans="1:4" x14ac:dyDescent="0.25">
      <c r="A23" s="11"/>
      <c r="B23" s="14"/>
      <c r="C23" s="14"/>
      <c r="D23" s="14"/>
    </row>
    <row r="24" spans="1:4" x14ac:dyDescent="0.25">
      <c r="A24" s="11"/>
      <c r="B24" s="14"/>
      <c r="C24" s="11"/>
      <c r="D24" s="11"/>
    </row>
    <row r="25" spans="1:4" x14ac:dyDescent="0.25">
      <c r="A25" s="11"/>
      <c r="B25" s="8"/>
      <c r="C25" s="11"/>
      <c r="D25" s="11"/>
    </row>
    <row r="26" spans="1:4" x14ac:dyDescent="0.25">
      <c r="A26" s="11"/>
      <c r="B26" s="8"/>
      <c r="C26" s="11"/>
      <c r="D26" s="11"/>
    </row>
    <row r="27" spans="1:4" x14ac:dyDescent="0.25">
      <c r="A27" s="11"/>
      <c r="B27" s="14"/>
      <c r="C27" s="14"/>
      <c r="D27" s="14"/>
    </row>
    <row r="28" spans="1:4" x14ac:dyDescent="0.25">
      <c r="A28" s="11"/>
      <c r="B28" s="14"/>
      <c r="C28" s="11"/>
      <c r="D28" s="11"/>
    </row>
    <row r="29" spans="1:4" x14ac:dyDescent="0.25">
      <c r="A29" s="11"/>
      <c r="B29" s="8"/>
      <c r="C29" s="11"/>
      <c r="D29" s="11"/>
    </row>
    <row r="30" spans="1:4" x14ac:dyDescent="0.25">
      <c r="A30" s="11"/>
      <c r="B30" s="8"/>
      <c r="C30" s="11"/>
      <c r="D30" s="14"/>
    </row>
    <row r="31" spans="1:4" x14ac:dyDescent="0.25">
      <c r="A31" s="11"/>
      <c r="B31" s="14"/>
      <c r="C31" s="14"/>
      <c r="D31" s="14"/>
    </row>
    <row r="32" spans="1:4" x14ac:dyDescent="0.25">
      <c r="A32" s="11"/>
      <c r="B32" s="11"/>
      <c r="C32" s="11"/>
      <c r="D32" s="11"/>
    </row>
    <row r="33" spans="1:4" x14ac:dyDescent="0.25">
      <c r="A33" s="11"/>
      <c r="B33" s="14"/>
      <c r="C33" s="14"/>
      <c r="D33" s="14"/>
    </row>
    <row r="34" spans="1:4" x14ac:dyDescent="0.25">
      <c r="A34" s="11"/>
      <c r="B34" s="14"/>
      <c r="C34" s="11"/>
      <c r="D34" s="11"/>
    </row>
    <row r="35" spans="1:4" x14ac:dyDescent="0.25">
      <c r="A35" s="11"/>
      <c r="B35" s="11"/>
      <c r="C35" s="11"/>
      <c r="D35" s="11"/>
    </row>
    <row r="36" spans="1:4" x14ac:dyDescent="0.25">
      <c r="A36" s="11"/>
      <c r="B36" s="14"/>
      <c r="C36" s="14"/>
      <c r="D36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4"/>
  <sheetViews>
    <sheetView tabSelected="1" topLeftCell="A8" workbookViewId="0">
      <selection activeCell="D25" sqref="D25"/>
    </sheetView>
  </sheetViews>
  <sheetFormatPr defaultColWidth="9" defaultRowHeight="15" x14ac:dyDescent="0.25"/>
  <cols>
    <col min="1" max="1" width="3.7109375" customWidth="1"/>
    <col min="2" max="2" width="49.42578125" customWidth="1"/>
    <col min="3" max="3" width="12.42578125" customWidth="1"/>
    <col min="4" max="4" width="12.7109375" customWidth="1"/>
  </cols>
  <sheetData>
    <row r="1" spans="1:8" ht="21" x14ac:dyDescent="0.35">
      <c r="A1" s="1"/>
      <c r="B1" s="65" t="s">
        <v>65</v>
      </c>
      <c r="C1" s="65"/>
      <c r="D1" s="65"/>
      <c r="E1" s="34"/>
      <c r="F1" s="34"/>
      <c r="G1" s="34"/>
      <c r="H1" s="34"/>
    </row>
    <row r="2" spans="1:8" ht="15.75" x14ac:dyDescent="0.25">
      <c r="A2" s="1"/>
      <c r="B2" s="66" t="s">
        <v>1</v>
      </c>
      <c r="C2" s="66"/>
      <c r="D2" s="66"/>
      <c r="E2" s="1"/>
      <c r="F2" s="1"/>
      <c r="G2" s="1"/>
      <c r="H2" s="1"/>
    </row>
    <row r="3" spans="1:8" ht="15.75" x14ac:dyDescent="0.25">
      <c r="A3" s="1"/>
      <c r="B3" s="65" t="s">
        <v>66</v>
      </c>
      <c r="C3" s="65"/>
      <c r="D3" s="65"/>
      <c r="E3" s="1"/>
      <c r="F3" s="1"/>
      <c r="G3" s="1"/>
      <c r="H3" s="1"/>
    </row>
    <row r="4" spans="1:8" x14ac:dyDescent="0.25">
      <c r="A4" s="2"/>
      <c r="B4" s="3" t="s">
        <v>3</v>
      </c>
      <c r="C4" s="2" t="s">
        <v>4</v>
      </c>
      <c r="D4" s="3" t="s">
        <v>5</v>
      </c>
      <c r="E4" s="1"/>
      <c r="F4" s="1"/>
      <c r="G4" s="1"/>
      <c r="H4" s="1"/>
    </row>
    <row r="5" spans="1:8" ht="15.75" x14ac:dyDescent="0.25">
      <c r="A5" s="2"/>
      <c r="B5" s="35" t="s">
        <v>14</v>
      </c>
      <c r="C5" s="36"/>
      <c r="D5" s="2"/>
      <c r="E5" s="1"/>
      <c r="F5" s="1"/>
      <c r="G5" s="1"/>
      <c r="H5" s="1"/>
    </row>
    <row r="6" spans="1:8" s="1" customFormat="1" ht="30" x14ac:dyDescent="0.25">
      <c r="A6" s="8">
        <v>1</v>
      </c>
      <c r="B6" s="8" t="s">
        <v>67</v>
      </c>
      <c r="C6" s="8">
        <v>5543.2</v>
      </c>
      <c r="D6" s="9">
        <f>C6</f>
        <v>5543.2</v>
      </c>
    </row>
    <row r="7" spans="1:8" s="1" customFormat="1" x14ac:dyDescent="0.25">
      <c r="A7" s="8"/>
      <c r="B7" s="9" t="s">
        <v>22</v>
      </c>
      <c r="C7" s="8"/>
      <c r="D7" s="37"/>
    </row>
    <row r="8" spans="1:8" s="33" customFormat="1" ht="30" x14ac:dyDescent="0.25">
      <c r="A8" s="11">
        <v>1</v>
      </c>
      <c r="B8" s="8" t="s">
        <v>68</v>
      </c>
      <c r="C8" s="11">
        <v>830</v>
      </c>
      <c r="D8" s="12">
        <f>C8+D6</f>
        <v>6373.2</v>
      </c>
    </row>
    <row r="9" spans="1:8" x14ac:dyDescent="0.25">
      <c r="A9" s="11"/>
      <c r="B9" s="9" t="s">
        <v>31</v>
      </c>
      <c r="C9" s="11"/>
      <c r="D9" s="13"/>
    </row>
    <row r="10" spans="1:8" x14ac:dyDescent="0.25">
      <c r="A10" s="11">
        <v>1</v>
      </c>
      <c r="B10" s="38" t="s">
        <v>69</v>
      </c>
      <c r="C10" s="11">
        <f>9304.3+10756.3+8802.2</f>
        <v>28862.799999999999</v>
      </c>
      <c r="D10" s="12"/>
    </row>
    <row r="11" spans="1:8" s="33" customFormat="1" ht="30" x14ac:dyDescent="0.25">
      <c r="A11" s="11">
        <v>2</v>
      </c>
      <c r="B11" s="38" t="s">
        <v>70</v>
      </c>
      <c r="C11" s="11">
        <v>11608.41</v>
      </c>
      <c r="D11" s="12"/>
    </row>
    <row r="12" spans="1:8" x14ac:dyDescent="0.25">
      <c r="A12" s="11">
        <v>3</v>
      </c>
      <c r="B12" s="38" t="s">
        <v>71</v>
      </c>
      <c r="C12" s="11">
        <f>8962+9623.74+11283.74+11283.74</f>
        <v>41153.22</v>
      </c>
      <c r="D12" s="12"/>
    </row>
    <row r="13" spans="1:8" x14ac:dyDescent="0.25">
      <c r="A13" s="39">
        <v>4</v>
      </c>
      <c r="B13" s="38" t="s">
        <v>72</v>
      </c>
      <c r="C13" s="39">
        <v>11714</v>
      </c>
      <c r="D13" s="12"/>
    </row>
    <row r="14" spans="1:8" ht="30" x14ac:dyDescent="0.25">
      <c r="A14" s="14">
        <v>5</v>
      </c>
      <c r="B14" s="38" t="s">
        <v>73</v>
      </c>
      <c r="C14" s="11">
        <v>8300</v>
      </c>
      <c r="D14" s="14"/>
    </row>
    <row r="15" spans="1:8" x14ac:dyDescent="0.25">
      <c r="A15" s="11"/>
      <c r="B15" s="9" t="s">
        <v>32</v>
      </c>
      <c r="C15" s="14">
        <f>SUM(C10:C14)</f>
        <v>101638.43</v>
      </c>
      <c r="D15" s="12">
        <f>C15+D8</f>
        <v>108011.63</v>
      </c>
    </row>
    <row r="16" spans="1:8" x14ac:dyDescent="0.25">
      <c r="A16" s="11"/>
      <c r="B16" s="9" t="s">
        <v>33</v>
      </c>
      <c r="C16" s="11"/>
      <c r="D16" s="14"/>
    </row>
    <row r="17" spans="1:4" ht="30" x14ac:dyDescent="0.25">
      <c r="A17" s="11">
        <v>1</v>
      </c>
      <c r="B17" s="38" t="s">
        <v>74</v>
      </c>
      <c r="C17" s="11">
        <v>3111.2</v>
      </c>
      <c r="D17" s="12"/>
    </row>
    <row r="18" spans="1:4" x14ac:dyDescent="0.25">
      <c r="A18" s="11">
        <v>2</v>
      </c>
      <c r="B18" s="38" t="s">
        <v>75</v>
      </c>
      <c r="C18" s="11">
        <v>8440.6</v>
      </c>
      <c r="D18" s="11"/>
    </row>
    <row r="19" spans="1:4" x14ac:dyDescent="0.25">
      <c r="A19" s="11">
        <v>3</v>
      </c>
      <c r="B19" s="38" t="s">
        <v>76</v>
      </c>
      <c r="C19" s="39">
        <v>8904.24</v>
      </c>
      <c r="D19" s="14"/>
    </row>
    <row r="20" spans="1:4" ht="30" x14ac:dyDescent="0.25">
      <c r="A20" s="11">
        <v>4</v>
      </c>
      <c r="B20" s="38" t="s">
        <v>77</v>
      </c>
      <c r="C20" s="39">
        <v>22227.040000000001</v>
      </c>
      <c r="D20" s="14"/>
    </row>
    <row r="21" spans="1:4" x14ac:dyDescent="0.25">
      <c r="A21" s="11"/>
      <c r="B21" s="9" t="s">
        <v>35</v>
      </c>
      <c r="C21" s="14">
        <f>SUM(C17:C20)</f>
        <v>42683.08</v>
      </c>
      <c r="D21" s="12">
        <f>C21+D15</f>
        <v>150694.71</v>
      </c>
    </row>
    <row r="22" spans="1:4" x14ac:dyDescent="0.25">
      <c r="A22" s="11"/>
      <c r="B22" s="9" t="s">
        <v>79</v>
      </c>
      <c r="C22" s="11"/>
      <c r="D22" s="11"/>
    </row>
    <row r="23" spans="1:4" ht="30" x14ac:dyDescent="0.25">
      <c r="A23" s="11">
        <v>1</v>
      </c>
      <c r="B23" s="70" t="s">
        <v>119</v>
      </c>
      <c r="C23" s="71">
        <v>14887.6</v>
      </c>
      <c r="D23" s="14"/>
    </row>
    <row r="24" spans="1:4" ht="30" x14ac:dyDescent="0.25">
      <c r="A24" s="11">
        <v>2</v>
      </c>
      <c r="B24" s="70" t="s">
        <v>120</v>
      </c>
      <c r="C24" s="11">
        <v>6045.5</v>
      </c>
      <c r="D24" s="11"/>
    </row>
    <row r="25" spans="1:4" x14ac:dyDescent="0.25">
      <c r="A25" s="11"/>
      <c r="B25" s="9" t="s">
        <v>116</v>
      </c>
      <c r="C25" s="14">
        <f>SUM(C23:C24)</f>
        <v>20933.099999999999</v>
      </c>
      <c r="D25" s="12">
        <f>C25+D21</f>
        <v>171627.81</v>
      </c>
    </row>
    <row r="26" spans="1:4" x14ac:dyDescent="0.25">
      <c r="A26" s="11"/>
      <c r="B26" s="9"/>
      <c r="C26" s="14"/>
      <c r="D26" s="14"/>
    </row>
    <row r="27" spans="1:4" x14ac:dyDescent="0.25">
      <c r="A27" s="11"/>
      <c r="B27" s="9"/>
      <c r="C27" s="11"/>
      <c r="D27" s="11"/>
    </row>
    <row r="28" spans="1:4" x14ac:dyDescent="0.25">
      <c r="A28" s="11"/>
      <c r="B28" s="8"/>
      <c r="C28" s="11"/>
      <c r="D28" s="11"/>
    </row>
    <row r="29" spans="1:4" x14ac:dyDescent="0.25">
      <c r="A29" s="11"/>
      <c r="B29" s="9"/>
      <c r="C29" s="14"/>
      <c r="D29" s="14"/>
    </row>
    <row r="30" spans="1:4" x14ac:dyDescent="0.25">
      <c r="A30" s="11"/>
      <c r="B30" s="9"/>
      <c r="C30" s="11"/>
      <c r="D30" s="11"/>
    </row>
    <row r="31" spans="1:4" x14ac:dyDescent="0.25">
      <c r="A31" s="11"/>
      <c r="B31" s="8"/>
      <c r="C31" s="11"/>
      <c r="D31" s="14"/>
    </row>
    <row r="32" spans="1:4" x14ac:dyDescent="0.25">
      <c r="A32" s="11"/>
      <c r="B32" s="9"/>
      <c r="C32" s="14"/>
      <c r="D32" s="14"/>
    </row>
    <row r="33" spans="1:4" x14ac:dyDescent="0.25">
      <c r="A33" s="11"/>
      <c r="B33" s="8"/>
      <c r="C33" s="11"/>
      <c r="D33" s="11"/>
    </row>
    <row r="34" spans="1:4" x14ac:dyDescent="0.25">
      <c r="A34" s="11"/>
      <c r="B34" s="9"/>
      <c r="C34" s="14"/>
      <c r="D34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8"/>
  <sheetViews>
    <sheetView view="pageBreakPreview" topLeftCell="A4" zoomScale="65" zoomScaleNormal="65" workbookViewId="0">
      <selection activeCell="M10" sqref="M10"/>
    </sheetView>
  </sheetViews>
  <sheetFormatPr defaultColWidth="9" defaultRowHeight="15" x14ac:dyDescent="0.25"/>
  <cols>
    <col min="1" max="1" width="28.5703125" style="1" customWidth="1"/>
    <col min="2" max="2" width="16.7109375" customWidth="1"/>
    <col min="3" max="3" width="15.7109375" customWidth="1"/>
    <col min="4" max="4" width="15.85546875" customWidth="1"/>
    <col min="5" max="5" width="16.140625" customWidth="1"/>
    <col min="6" max="6" width="15.42578125" customWidth="1"/>
    <col min="7" max="7" width="15.140625" customWidth="1"/>
    <col min="8" max="8" width="17.7109375" customWidth="1"/>
    <col min="9" max="9" width="16.42578125" customWidth="1"/>
    <col min="10" max="10" width="15.140625" customWidth="1"/>
    <col min="11" max="11" width="17.7109375" customWidth="1"/>
    <col min="12" max="12" width="15.28515625" customWidth="1"/>
    <col min="13" max="13" width="16.7109375" customWidth="1"/>
    <col min="14" max="14" width="19.28515625" customWidth="1"/>
  </cols>
  <sheetData>
    <row r="1" spans="1:14" ht="24.95" customHeight="1" x14ac:dyDescent="0.25">
      <c r="A1" s="67" t="s">
        <v>78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 ht="15.75" x14ac:dyDescent="0.25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s="15" customFormat="1" ht="20.25" customHeight="1" x14ac:dyDescent="0.25">
      <c r="A3" s="3"/>
      <c r="B3" s="18" t="s">
        <v>6</v>
      </c>
      <c r="C3" s="18" t="s">
        <v>10</v>
      </c>
      <c r="D3" s="18" t="s">
        <v>12</v>
      </c>
      <c r="E3" s="18" t="s">
        <v>14</v>
      </c>
      <c r="F3" s="18" t="s">
        <v>17</v>
      </c>
      <c r="G3" s="18" t="s">
        <v>20</v>
      </c>
      <c r="H3" s="18" t="s">
        <v>22</v>
      </c>
      <c r="I3" s="18" t="s">
        <v>24</v>
      </c>
      <c r="J3" s="18" t="s">
        <v>27</v>
      </c>
      <c r="K3" s="18" t="s">
        <v>31</v>
      </c>
      <c r="L3" s="18" t="s">
        <v>33</v>
      </c>
      <c r="M3" s="18" t="s">
        <v>79</v>
      </c>
      <c r="N3" s="30" t="s">
        <v>80</v>
      </c>
    </row>
    <row r="4" spans="1:14" ht="39.75" customHeight="1" x14ac:dyDescent="0.35">
      <c r="A4" s="19" t="s">
        <v>81</v>
      </c>
      <c r="B4" s="20">
        <f>B5+B6+B7</f>
        <v>84021</v>
      </c>
      <c r="C4" s="20">
        <f t="shared" ref="C4:N4" si="0">C5+C6+C7</f>
        <v>75831</v>
      </c>
      <c r="D4" s="20">
        <f t="shared" si="0"/>
        <v>75831</v>
      </c>
      <c r="E4" s="20">
        <f t="shared" si="0"/>
        <v>83421</v>
      </c>
      <c r="F4" s="20">
        <f t="shared" si="0"/>
        <v>83421</v>
      </c>
      <c r="G4" s="20">
        <f t="shared" si="0"/>
        <v>83421</v>
      </c>
      <c r="H4" s="20">
        <f t="shared" si="0"/>
        <v>83421</v>
      </c>
      <c r="I4" s="20">
        <f t="shared" si="0"/>
        <v>83421</v>
      </c>
      <c r="J4" s="20">
        <f t="shared" si="0"/>
        <v>83421</v>
      </c>
      <c r="K4" s="20">
        <f t="shared" si="0"/>
        <v>83421</v>
      </c>
      <c r="L4" s="20">
        <f t="shared" si="0"/>
        <v>83421</v>
      </c>
      <c r="M4" s="20">
        <f t="shared" si="0"/>
        <v>105856</v>
      </c>
      <c r="N4" s="20">
        <f t="shared" si="0"/>
        <v>1008907</v>
      </c>
    </row>
    <row r="5" spans="1:14" ht="39" customHeight="1" x14ac:dyDescent="0.35">
      <c r="A5" s="19" t="s">
        <v>82</v>
      </c>
      <c r="B5" s="21">
        <v>55407</v>
      </c>
      <c r="C5" s="21">
        <v>55407</v>
      </c>
      <c r="D5" s="21">
        <v>55407</v>
      </c>
      <c r="E5" s="21">
        <v>60927</v>
      </c>
      <c r="F5" s="21">
        <v>60927</v>
      </c>
      <c r="G5" s="21">
        <v>60927</v>
      </c>
      <c r="H5" s="21">
        <v>60927</v>
      </c>
      <c r="I5" s="21">
        <v>60927</v>
      </c>
      <c r="J5" s="21">
        <v>60927</v>
      </c>
      <c r="K5" s="21">
        <v>60927</v>
      </c>
      <c r="L5" s="21">
        <v>60927</v>
      </c>
      <c r="M5" s="21">
        <v>60927</v>
      </c>
      <c r="N5" s="21">
        <f>SUM(B5:M5)</f>
        <v>714564</v>
      </c>
    </row>
    <row r="6" spans="1:14" ht="44.25" customHeight="1" x14ac:dyDescent="0.35">
      <c r="A6" s="19" t="s">
        <v>83</v>
      </c>
      <c r="B6" s="21">
        <v>20424</v>
      </c>
      <c r="C6" s="21">
        <v>20424</v>
      </c>
      <c r="D6" s="21">
        <v>20424</v>
      </c>
      <c r="E6" s="21">
        <v>22494</v>
      </c>
      <c r="F6" s="21">
        <v>22494</v>
      </c>
      <c r="G6" s="21">
        <v>22494</v>
      </c>
      <c r="H6" s="21">
        <v>22494</v>
      </c>
      <c r="I6" s="21">
        <v>22494</v>
      </c>
      <c r="J6" s="21">
        <v>22494</v>
      </c>
      <c r="K6" s="21">
        <v>22494</v>
      </c>
      <c r="L6" s="21">
        <v>22494</v>
      </c>
      <c r="M6" s="21">
        <v>22494</v>
      </c>
      <c r="N6" s="21">
        <f>SUM(B6:M6)</f>
        <v>263718</v>
      </c>
    </row>
    <row r="7" spans="1:14" ht="44.25" customHeight="1" x14ac:dyDescent="0.35">
      <c r="A7" s="19" t="s">
        <v>84</v>
      </c>
      <c r="B7" s="21">
        <v>8190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>
        <v>22435</v>
      </c>
      <c r="N7" s="21">
        <f>SUM(B7:M7)</f>
        <v>30625</v>
      </c>
    </row>
    <row r="8" spans="1:14" ht="42" x14ac:dyDescent="0.35">
      <c r="A8" s="22" t="s">
        <v>85</v>
      </c>
      <c r="B8" s="20">
        <f>B9+B10+B11+B12+B13</f>
        <v>49657.919999999998</v>
      </c>
      <c r="C8" s="20">
        <f t="shared" ref="C8:M8" si="1">C9+C10+C11+C12+C13</f>
        <v>51186.75</v>
      </c>
      <c r="D8" s="20">
        <f t="shared" si="1"/>
        <v>56915.02</v>
      </c>
      <c r="E8" s="20">
        <f t="shared" si="1"/>
        <v>54990.85</v>
      </c>
      <c r="F8" s="20">
        <f t="shared" si="1"/>
        <v>51975.45</v>
      </c>
      <c r="G8" s="20">
        <f t="shared" si="1"/>
        <v>52688.29</v>
      </c>
      <c r="H8" s="20">
        <f t="shared" si="1"/>
        <v>52576.160000000003</v>
      </c>
      <c r="I8" s="20">
        <f t="shared" si="1"/>
        <v>51759.82</v>
      </c>
      <c r="J8" s="20">
        <f t="shared" si="1"/>
        <v>92248.05</v>
      </c>
      <c r="K8" s="20">
        <f t="shared" si="1"/>
        <v>58168.25</v>
      </c>
      <c r="L8" s="20">
        <f t="shared" si="1"/>
        <v>54805.77</v>
      </c>
      <c r="M8" s="20">
        <f t="shared" si="1"/>
        <v>53862.39</v>
      </c>
      <c r="N8" s="26">
        <f>N9+N10+N11+N13+N12</f>
        <v>680834.72</v>
      </c>
    </row>
    <row r="9" spans="1:14" ht="40.5" customHeight="1" x14ac:dyDescent="0.35">
      <c r="A9" s="19" t="s">
        <v>86</v>
      </c>
      <c r="B9" s="21">
        <v>2158.92</v>
      </c>
      <c r="C9" s="21">
        <v>2158.92</v>
      </c>
      <c r="D9" s="21">
        <v>2158.92</v>
      </c>
      <c r="E9" s="21">
        <v>5086.92</v>
      </c>
      <c r="F9" s="21">
        <v>3648.42</v>
      </c>
      <c r="G9" s="21">
        <v>2158.92</v>
      </c>
      <c r="H9" s="21">
        <v>2158.92</v>
      </c>
      <c r="I9" s="21">
        <v>3818.92</v>
      </c>
      <c r="J9" s="21">
        <v>6308.92</v>
      </c>
      <c r="K9" s="21">
        <v>2158.92</v>
      </c>
      <c r="L9" s="21">
        <v>6169.82</v>
      </c>
      <c r="M9" s="21">
        <v>2158.92</v>
      </c>
      <c r="N9" s="26">
        <f>SUM(B9:M9)</f>
        <v>40145.439999999995</v>
      </c>
    </row>
    <row r="10" spans="1:14" ht="45.75" customHeight="1" x14ac:dyDescent="0.35">
      <c r="A10" s="19" t="s">
        <v>87</v>
      </c>
      <c r="B10" s="23">
        <v>6720</v>
      </c>
      <c r="C10" s="21">
        <v>5280</v>
      </c>
      <c r="D10" s="21">
        <v>6720</v>
      </c>
      <c r="E10" s="21">
        <v>6156.1</v>
      </c>
      <c r="F10" s="21">
        <v>6360.5</v>
      </c>
      <c r="G10" s="21">
        <v>6130.3</v>
      </c>
      <c r="H10" s="21">
        <v>5280</v>
      </c>
      <c r="I10" s="21">
        <v>6058</v>
      </c>
      <c r="J10" s="21">
        <v>6720</v>
      </c>
      <c r="K10" s="21">
        <v>9643.2000000000007</v>
      </c>
      <c r="L10" s="21">
        <v>5280</v>
      </c>
      <c r="M10" s="21">
        <v>5280</v>
      </c>
      <c r="N10" s="20">
        <f>SUM(B10:M10)</f>
        <v>75628.100000000006</v>
      </c>
    </row>
    <row r="11" spans="1:14" ht="45.75" customHeight="1" x14ac:dyDescent="0.35">
      <c r="A11" s="24" t="s">
        <v>88</v>
      </c>
      <c r="B11" s="23"/>
      <c r="C11" s="21"/>
      <c r="D11" s="21">
        <v>5475.8</v>
      </c>
      <c r="E11" s="21"/>
      <c r="F11" s="21"/>
      <c r="G11" s="21">
        <v>1245</v>
      </c>
      <c r="H11" s="21"/>
      <c r="I11" s="21">
        <v>1103.9000000000001</v>
      </c>
      <c r="J11" s="21"/>
      <c r="K11" s="21">
        <v>2808.3</v>
      </c>
      <c r="L11" s="21"/>
      <c r="M11" s="21"/>
      <c r="N11" s="26">
        <f>SUM(B11:M11)</f>
        <v>10633</v>
      </c>
    </row>
    <row r="12" spans="1:14" ht="45.75" customHeight="1" x14ac:dyDescent="0.35">
      <c r="A12" s="24" t="s">
        <v>89</v>
      </c>
      <c r="B12" s="23">
        <v>40779</v>
      </c>
      <c r="C12" s="23">
        <v>40779</v>
      </c>
      <c r="D12" s="21">
        <v>40779</v>
      </c>
      <c r="E12" s="21">
        <v>40779</v>
      </c>
      <c r="F12" s="21">
        <v>40779</v>
      </c>
      <c r="G12" s="21">
        <v>40779</v>
      </c>
      <c r="H12" s="21">
        <v>40779</v>
      </c>
      <c r="I12" s="21">
        <v>40779</v>
      </c>
      <c r="J12" s="21">
        <v>74659</v>
      </c>
      <c r="K12" s="21">
        <v>40779</v>
      </c>
      <c r="L12" s="21">
        <v>40779</v>
      </c>
      <c r="M12" s="21">
        <v>42849</v>
      </c>
      <c r="N12" s="20">
        <f t="shared" ref="N12:N24" si="2">SUM(B12:M12)</f>
        <v>525298</v>
      </c>
    </row>
    <row r="13" spans="1:14" ht="21.75" customHeight="1" x14ac:dyDescent="0.35">
      <c r="A13" s="19" t="s">
        <v>90</v>
      </c>
      <c r="B13" s="21"/>
      <c r="C13" s="21">
        <v>2968.83</v>
      </c>
      <c r="D13" s="21">
        <v>1781.3</v>
      </c>
      <c r="E13" s="21">
        <v>2968.83</v>
      </c>
      <c r="F13" s="21">
        <v>1187.53</v>
      </c>
      <c r="G13" s="21">
        <v>2375.0700000000002</v>
      </c>
      <c r="H13" s="21">
        <v>4358.24</v>
      </c>
      <c r="I13" s="21"/>
      <c r="J13" s="21">
        <v>4560.13</v>
      </c>
      <c r="K13" s="21">
        <v>2778.83</v>
      </c>
      <c r="L13" s="21">
        <v>2576.9499999999998</v>
      </c>
      <c r="M13" s="21">
        <v>3574.47</v>
      </c>
      <c r="N13" s="21">
        <f t="shared" si="2"/>
        <v>29130.180000000004</v>
      </c>
    </row>
    <row r="14" spans="1:14" ht="23.25" customHeight="1" x14ac:dyDescent="0.35">
      <c r="A14" s="22" t="s">
        <v>91</v>
      </c>
      <c r="B14" s="20">
        <f>B15+B16+B17</f>
        <v>1270</v>
      </c>
      <c r="C14" s="20">
        <f t="shared" ref="C14:M14" si="3">C15+C16+C17</f>
        <v>2323.1</v>
      </c>
      <c r="D14" s="20">
        <f t="shared" si="3"/>
        <v>0</v>
      </c>
      <c r="E14" s="20">
        <f t="shared" si="3"/>
        <v>6464.4</v>
      </c>
      <c r="F14" s="20">
        <f t="shared" si="3"/>
        <v>6690.5</v>
      </c>
      <c r="G14" s="20">
        <f t="shared" si="3"/>
        <v>4899.32</v>
      </c>
      <c r="H14" s="20">
        <f t="shared" si="3"/>
        <v>24150.34</v>
      </c>
      <c r="I14" s="20">
        <f t="shared" si="3"/>
        <v>0</v>
      </c>
      <c r="J14" s="20">
        <f t="shared" si="3"/>
        <v>0</v>
      </c>
      <c r="K14" s="20">
        <f t="shared" si="3"/>
        <v>154838.43</v>
      </c>
      <c r="L14" s="20">
        <f t="shared" si="3"/>
        <v>51507.08</v>
      </c>
      <c r="M14" s="20">
        <f t="shared" si="3"/>
        <v>26118.3</v>
      </c>
      <c r="N14" s="20">
        <f t="shared" si="2"/>
        <v>278261.46999999997</v>
      </c>
    </row>
    <row r="15" spans="1:14" ht="42" customHeight="1" x14ac:dyDescent="0.35">
      <c r="A15" s="19" t="s">
        <v>92</v>
      </c>
      <c r="B15" s="21"/>
      <c r="C15" s="21"/>
      <c r="D15" s="21"/>
      <c r="E15" s="21">
        <v>5543.2</v>
      </c>
      <c r="F15" s="21"/>
      <c r="G15" s="21"/>
      <c r="H15" s="21">
        <v>830</v>
      </c>
      <c r="I15" s="21"/>
      <c r="J15" s="21"/>
      <c r="K15" s="21">
        <v>101638.43</v>
      </c>
      <c r="L15" s="21">
        <v>42683.08</v>
      </c>
      <c r="M15" s="21">
        <v>20933.099999999999</v>
      </c>
      <c r="N15" s="21">
        <f t="shared" si="2"/>
        <v>171627.81</v>
      </c>
    </row>
    <row r="16" spans="1:14" ht="40.5" customHeight="1" x14ac:dyDescent="0.35">
      <c r="A16" s="19" t="s">
        <v>93</v>
      </c>
      <c r="B16" s="21">
        <v>1270</v>
      </c>
      <c r="C16" s="21">
        <v>2323.1</v>
      </c>
      <c r="D16" s="21"/>
      <c r="E16" s="21"/>
      <c r="F16" s="21">
        <v>6690.5</v>
      </c>
      <c r="G16" s="21">
        <v>3245</v>
      </c>
      <c r="H16" s="21">
        <v>23320.34</v>
      </c>
      <c r="I16" s="21"/>
      <c r="J16" s="21"/>
      <c r="K16" s="31">
        <v>53200</v>
      </c>
      <c r="L16" s="21">
        <f>3324+5500</f>
        <v>8824</v>
      </c>
      <c r="M16" s="21">
        <v>5185.2</v>
      </c>
      <c r="N16" s="21">
        <f t="shared" si="2"/>
        <v>104058.14</v>
      </c>
    </row>
    <row r="17" spans="1:14" ht="40.5" customHeight="1" x14ac:dyDescent="0.35">
      <c r="A17" s="24" t="s">
        <v>94</v>
      </c>
      <c r="B17" s="21"/>
      <c r="C17" s="21"/>
      <c r="D17" s="21"/>
      <c r="E17" s="21">
        <v>921.2</v>
      </c>
      <c r="F17" s="21"/>
      <c r="G17" s="21">
        <v>1654.32</v>
      </c>
      <c r="H17" s="21"/>
      <c r="I17" s="21"/>
      <c r="J17" s="21"/>
      <c r="K17" s="21"/>
      <c r="L17" s="21"/>
      <c r="M17" s="21"/>
      <c r="N17" s="21">
        <f t="shared" si="2"/>
        <v>2575.52</v>
      </c>
    </row>
    <row r="18" spans="1:14" ht="40.5" customHeight="1" x14ac:dyDescent="0.35">
      <c r="A18" s="25" t="s">
        <v>95</v>
      </c>
      <c r="B18" s="21"/>
      <c r="C18" s="21"/>
      <c r="D18" s="21"/>
      <c r="E18" s="21">
        <v>16539.099999999999</v>
      </c>
      <c r="F18" s="21">
        <v>4524.5</v>
      </c>
      <c r="G18" s="21">
        <v>30643.4</v>
      </c>
      <c r="H18" s="21"/>
      <c r="I18" s="21">
        <v>17482.7</v>
      </c>
      <c r="J18" s="21">
        <v>2880</v>
      </c>
      <c r="K18" s="21"/>
      <c r="L18" s="21"/>
      <c r="M18" s="21"/>
      <c r="N18" s="21">
        <f t="shared" si="2"/>
        <v>72069.7</v>
      </c>
    </row>
    <row r="19" spans="1:14" ht="40.5" customHeight="1" x14ac:dyDescent="0.35">
      <c r="A19" s="22" t="s">
        <v>96</v>
      </c>
      <c r="B19" s="20">
        <f>B20+B21+B22</f>
        <v>0</v>
      </c>
      <c r="C19" s="20">
        <f t="shared" ref="C19:N19" si="4">C20+C21+C22</f>
        <v>0</v>
      </c>
      <c r="D19" s="20">
        <f t="shared" si="4"/>
        <v>0</v>
      </c>
      <c r="E19" s="20">
        <f t="shared" si="4"/>
        <v>0</v>
      </c>
      <c r="F19" s="20">
        <f t="shared" si="4"/>
        <v>0</v>
      </c>
      <c r="G19" s="20">
        <f t="shared" si="4"/>
        <v>0</v>
      </c>
      <c r="H19" s="20">
        <f t="shared" si="4"/>
        <v>0</v>
      </c>
      <c r="I19" s="20">
        <f t="shared" si="4"/>
        <v>0</v>
      </c>
      <c r="J19" s="20">
        <f t="shared" si="4"/>
        <v>0</v>
      </c>
      <c r="K19" s="20">
        <f t="shared" si="4"/>
        <v>0</v>
      </c>
      <c r="L19" s="20">
        <f t="shared" si="4"/>
        <v>0</v>
      </c>
      <c r="M19" s="20">
        <f t="shared" si="4"/>
        <v>0</v>
      </c>
      <c r="N19" s="20">
        <f t="shared" si="4"/>
        <v>0</v>
      </c>
    </row>
    <row r="20" spans="1:14" ht="40.5" customHeight="1" x14ac:dyDescent="0.35">
      <c r="A20" s="19" t="s">
        <v>97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>
        <f t="shared" ref="N20:N23" si="5">SUM(B20:M20)</f>
        <v>0</v>
      </c>
    </row>
    <row r="21" spans="1:14" ht="40.5" customHeight="1" x14ac:dyDescent="0.35">
      <c r="A21" s="19" t="s">
        <v>98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>
        <f t="shared" si="5"/>
        <v>0</v>
      </c>
    </row>
    <row r="22" spans="1:14" ht="40.5" customHeight="1" x14ac:dyDescent="0.35">
      <c r="A22" s="24" t="s">
        <v>99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>
        <f t="shared" si="5"/>
        <v>0</v>
      </c>
    </row>
    <row r="23" spans="1:14" ht="40.5" customHeight="1" x14ac:dyDescent="0.35">
      <c r="A23" s="25" t="s">
        <v>100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32">
        <f t="shared" si="5"/>
        <v>0</v>
      </c>
    </row>
    <row r="24" spans="1:14" ht="39.75" customHeight="1" x14ac:dyDescent="0.35">
      <c r="A24" s="22" t="s">
        <v>101</v>
      </c>
      <c r="B24" s="26">
        <v>33810</v>
      </c>
      <c r="C24" s="20">
        <v>33810</v>
      </c>
      <c r="D24" s="20">
        <v>33810</v>
      </c>
      <c r="E24" s="20">
        <v>37260</v>
      </c>
      <c r="F24" s="20">
        <v>37260</v>
      </c>
      <c r="G24" s="20">
        <v>37260</v>
      </c>
      <c r="H24" s="20">
        <v>37263.78</v>
      </c>
      <c r="I24" s="20">
        <v>37263.78</v>
      </c>
      <c r="J24" s="20">
        <v>37263.78</v>
      </c>
      <c r="K24" s="20">
        <v>37263.78</v>
      </c>
      <c r="L24" s="20">
        <v>37263.78</v>
      </c>
      <c r="M24" s="20">
        <v>37263.78</v>
      </c>
      <c r="N24" s="20">
        <f t="shared" si="2"/>
        <v>436792.68000000005</v>
      </c>
    </row>
    <row r="25" spans="1:14" ht="22.5" customHeight="1" x14ac:dyDescent="0.35">
      <c r="A25" s="22" t="s">
        <v>102</v>
      </c>
      <c r="B25" s="26">
        <f t="shared" ref="B25:N25" si="6">B4+B8+B14+B24+B18+B19+B23</f>
        <v>168758.92</v>
      </c>
      <c r="C25" s="20">
        <f t="shared" si="6"/>
        <v>163150.85</v>
      </c>
      <c r="D25" s="20">
        <f t="shared" si="6"/>
        <v>166556.01999999999</v>
      </c>
      <c r="E25" s="20">
        <f t="shared" si="6"/>
        <v>198675.35</v>
      </c>
      <c r="F25" s="26">
        <f t="shared" si="6"/>
        <v>183871.45</v>
      </c>
      <c r="G25" s="20">
        <f t="shared" si="6"/>
        <v>208912.01</v>
      </c>
      <c r="H25" s="26">
        <f t="shared" si="6"/>
        <v>197411.28</v>
      </c>
      <c r="I25" s="20">
        <f t="shared" si="6"/>
        <v>189927.3</v>
      </c>
      <c r="J25" s="26">
        <f t="shared" si="6"/>
        <v>215812.83</v>
      </c>
      <c r="K25" s="20">
        <f t="shared" si="6"/>
        <v>333691.46000000002</v>
      </c>
      <c r="L25" s="26">
        <f t="shared" si="6"/>
        <v>226997.63</v>
      </c>
      <c r="M25" s="26">
        <f t="shared" si="6"/>
        <v>223100.47</v>
      </c>
      <c r="N25" s="20">
        <f t="shared" si="6"/>
        <v>2476865.5700000003</v>
      </c>
    </row>
    <row r="26" spans="1:14" ht="15.75" x14ac:dyDescent="0.25">
      <c r="A26" s="68" t="s">
        <v>103</v>
      </c>
      <c r="B26" s="68"/>
      <c r="C26" s="68"/>
      <c r="D26" s="27"/>
      <c r="E26" s="27"/>
      <c r="F26" s="27"/>
      <c r="G26" s="28"/>
      <c r="H26" s="27"/>
      <c r="I26" s="27"/>
      <c r="J26" s="27"/>
      <c r="K26" s="27"/>
      <c r="L26" s="69" t="s">
        <v>104</v>
      </c>
      <c r="M26" s="69"/>
      <c r="N26" s="69"/>
    </row>
    <row r="27" spans="1:14" ht="15.75" x14ac:dyDescent="0.25">
      <c r="A27" s="29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</row>
    <row r="28" spans="1:14" ht="15.75" x14ac:dyDescent="0.25">
      <c r="A28" s="68" t="s">
        <v>105</v>
      </c>
      <c r="B28" s="68"/>
      <c r="C28" s="68"/>
      <c r="D28" s="27"/>
      <c r="E28" s="27"/>
      <c r="F28" s="27"/>
      <c r="G28" s="27"/>
      <c r="H28" s="27"/>
      <c r="I28" s="27"/>
      <c r="J28" s="27"/>
      <c r="K28" s="27"/>
      <c r="L28" s="69" t="s">
        <v>106</v>
      </c>
      <c r="M28" s="69"/>
      <c r="N28" s="69"/>
    </row>
  </sheetData>
  <mergeCells count="5">
    <mergeCell ref="A1:N1"/>
    <mergeCell ref="A26:C26"/>
    <mergeCell ref="L26:N26"/>
    <mergeCell ref="A28:C28"/>
    <mergeCell ref="L28:N28"/>
  </mergeCells>
  <pageMargins left="0.70866141732283505" right="0.70866141732283505" top="0.74803149606299202" bottom="0.74803149606299202" header="0.31496062992126" footer="0.31496062992126"/>
  <pageSetup paperSize="9"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3"/>
  <sheetViews>
    <sheetView topLeftCell="A8" workbookViewId="0">
      <selection activeCell="B22" sqref="B22"/>
    </sheetView>
  </sheetViews>
  <sheetFormatPr defaultColWidth="9" defaultRowHeight="15" x14ac:dyDescent="0.25"/>
  <cols>
    <col min="1" max="1" width="4.7109375" customWidth="1"/>
    <col min="2" max="2" width="54.7109375" customWidth="1"/>
    <col min="3" max="3" width="10" customWidth="1"/>
    <col min="4" max="4" width="10.28515625" customWidth="1"/>
  </cols>
  <sheetData>
    <row r="1" spans="1:4" ht="15.75" x14ac:dyDescent="0.25">
      <c r="A1" s="1"/>
      <c r="B1" s="65" t="s">
        <v>107</v>
      </c>
      <c r="C1" s="65"/>
      <c r="D1" s="65"/>
    </row>
    <row r="2" spans="1:4" ht="15.75" x14ac:dyDescent="0.25">
      <c r="A2" s="1"/>
      <c r="B2" s="66" t="s">
        <v>1</v>
      </c>
      <c r="C2" s="66"/>
      <c r="D2" s="66"/>
    </row>
    <row r="3" spans="1:4" ht="15.75" x14ac:dyDescent="0.25">
      <c r="A3" s="1"/>
      <c r="B3" s="65" t="s">
        <v>108</v>
      </c>
      <c r="C3" s="65"/>
      <c r="D3" s="65"/>
    </row>
    <row r="4" spans="1:4" ht="26.25" x14ac:dyDescent="0.25">
      <c r="A4" s="2"/>
      <c r="B4" s="3" t="s">
        <v>3</v>
      </c>
      <c r="C4" s="2" t="s">
        <v>4</v>
      </c>
      <c r="D4" s="3" t="s">
        <v>5</v>
      </c>
    </row>
    <row r="5" spans="1:4" x14ac:dyDescent="0.25">
      <c r="A5" s="4"/>
      <c r="B5" s="5" t="s">
        <v>12</v>
      </c>
      <c r="C5" s="4"/>
      <c r="D5" s="4"/>
    </row>
    <row r="6" spans="1:4" ht="30" x14ac:dyDescent="0.25">
      <c r="A6" s="4">
        <v>1</v>
      </c>
      <c r="B6" s="6" t="s">
        <v>109</v>
      </c>
      <c r="C6" s="7">
        <v>5475.8</v>
      </c>
      <c r="D6" s="5">
        <f>C6</f>
        <v>5475.8</v>
      </c>
    </row>
    <row r="7" spans="1:4" x14ac:dyDescent="0.25">
      <c r="A7" s="8"/>
      <c r="B7" s="9" t="s">
        <v>14</v>
      </c>
      <c r="C7" s="9"/>
      <c r="D7" s="10"/>
    </row>
    <row r="8" spans="1:4" x14ac:dyDescent="0.25">
      <c r="A8" s="11">
        <v>1</v>
      </c>
      <c r="B8" s="11" t="s">
        <v>110</v>
      </c>
      <c r="C8" s="11">
        <v>10258.6</v>
      </c>
      <c r="D8" s="12"/>
    </row>
    <row r="9" spans="1:4" x14ac:dyDescent="0.25">
      <c r="A9" s="11">
        <v>2</v>
      </c>
      <c r="B9" s="8" t="s">
        <v>111</v>
      </c>
      <c r="C9" s="11">
        <v>6280.5</v>
      </c>
      <c r="D9" s="13"/>
    </row>
    <row r="10" spans="1:4" x14ac:dyDescent="0.25">
      <c r="A10" s="11"/>
      <c r="B10" s="9" t="s">
        <v>16</v>
      </c>
      <c r="C10" s="14">
        <f>SUM(C8:C9)</f>
        <v>16539.099999999999</v>
      </c>
      <c r="D10" s="12">
        <f>C10+D6</f>
        <v>22014.9</v>
      </c>
    </row>
    <row r="11" spans="1:4" x14ac:dyDescent="0.25">
      <c r="A11" s="11"/>
      <c r="B11" s="9" t="s">
        <v>17</v>
      </c>
      <c r="C11" s="11"/>
      <c r="D11" s="12"/>
    </row>
    <row r="12" spans="1:4" x14ac:dyDescent="0.25">
      <c r="A12" s="11">
        <v>1</v>
      </c>
      <c r="B12" s="8" t="s">
        <v>112</v>
      </c>
      <c r="C12" s="14">
        <v>4524.5</v>
      </c>
      <c r="D12" s="12">
        <f>C12+D10</f>
        <v>26539.4</v>
      </c>
    </row>
    <row r="13" spans="1:4" x14ac:dyDescent="0.25">
      <c r="A13" s="11"/>
      <c r="B13" s="9" t="s">
        <v>20</v>
      </c>
      <c r="C13" s="14"/>
      <c r="D13" s="12"/>
    </row>
    <row r="14" spans="1:4" x14ac:dyDescent="0.25">
      <c r="A14" s="11">
        <v>1</v>
      </c>
      <c r="B14" s="8" t="s">
        <v>113</v>
      </c>
      <c r="C14" s="11">
        <f>3961.4+4800</f>
        <v>8761.4</v>
      </c>
      <c r="D14" s="12"/>
    </row>
    <row r="15" spans="1:4" x14ac:dyDescent="0.25">
      <c r="A15" s="11">
        <v>2</v>
      </c>
      <c r="B15" s="8" t="s">
        <v>114</v>
      </c>
      <c r="C15" s="11">
        <v>21882</v>
      </c>
      <c r="D15" s="11"/>
    </row>
    <row r="16" spans="1:4" x14ac:dyDescent="0.25">
      <c r="A16" s="11"/>
      <c r="B16" s="9" t="s">
        <v>21</v>
      </c>
      <c r="C16" s="14">
        <f>SUM(C14:C15)</f>
        <v>30643.4</v>
      </c>
      <c r="D16" s="12">
        <f>C16+D12</f>
        <v>57182.8</v>
      </c>
    </row>
    <row r="17" spans="1:4" x14ac:dyDescent="0.25">
      <c r="A17" s="11"/>
      <c r="B17" s="9" t="s">
        <v>24</v>
      </c>
      <c r="C17" s="11"/>
      <c r="D17" s="14"/>
    </row>
    <row r="18" spans="1:4" x14ac:dyDescent="0.25">
      <c r="A18" s="11">
        <v>1</v>
      </c>
      <c r="B18" s="8" t="s">
        <v>113</v>
      </c>
      <c r="C18" s="11">
        <v>8710.7000000000007</v>
      </c>
      <c r="D18" s="12"/>
    </row>
    <row r="19" spans="1:4" x14ac:dyDescent="0.25">
      <c r="A19" s="11">
        <v>2</v>
      </c>
      <c r="B19" s="8" t="s">
        <v>114</v>
      </c>
      <c r="C19" s="11">
        <v>8772</v>
      </c>
      <c r="D19" s="11"/>
    </row>
    <row r="20" spans="1:4" x14ac:dyDescent="0.25">
      <c r="A20" s="11"/>
      <c r="B20" s="9" t="s">
        <v>26</v>
      </c>
      <c r="C20" s="14">
        <f>SUM(C18:C19)</f>
        <v>17482.7</v>
      </c>
      <c r="D20" s="12">
        <f>C20+D16</f>
        <v>74665.5</v>
      </c>
    </row>
    <row r="21" spans="1:4" x14ac:dyDescent="0.25">
      <c r="A21" s="11"/>
      <c r="B21" s="9" t="s">
        <v>27</v>
      </c>
      <c r="C21" s="11"/>
      <c r="D21" s="14"/>
    </row>
    <row r="22" spans="1:4" x14ac:dyDescent="0.25">
      <c r="A22" s="4">
        <v>1</v>
      </c>
      <c r="B22" s="6" t="s">
        <v>115</v>
      </c>
      <c r="C22" s="5">
        <v>2880</v>
      </c>
      <c r="D22" s="12">
        <f>C22+D20</f>
        <v>77545.5</v>
      </c>
    </row>
    <row r="23" spans="1:4" x14ac:dyDescent="0.25">
      <c r="A23" s="11"/>
      <c r="B23" s="8"/>
      <c r="C23" s="11"/>
      <c r="D23" s="11"/>
    </row>
    <row r="24" spans="1:4" x14ac:dyDescent="0.25">
      <c r="A24" s="11"/>
      <c r="B24" s="8"/>
      <c r="C24" s="11"/>
      <c r="D24" s="13"/>
    </row>
    <row r="25" spans="1:4" x14ac:dyDescent="0.25">
      <c r="A25" s="11"/>
      <c r="B25" s="9"/>
      <c r="C25" s="14"/>
      <c r="D25" s="14"/>
    </row>
    <row r="26" spans="1:4" x14ac:dyDescent="0.25">
      <c r="A26" s="11"/>
      <c r="B26" s="9"/>
      <c r="C26" s="11"/>
      <c r="D26" s="12"/>
    </row>
    <row r="27" spans="1:4" x14ac:dyDescent="0.25">
      <c r="A27" s="11"/>
      <c r="B27" s="8"/>
      <c r="C27" s="14"/>
      <c r="D27" s="14"/>
    </row>
    <row r="28" spans="1:4" x14ac:dyDescent="0.25">
      <c r="A28" s="11"/>
      <c r="B28" s="9"/>
      <c r="C28" s="11"/>
      <c r="D28" s="14"/>
    </row>
    <row r="29" spans="1:4" x14ac:dyDescent="0.25">
      <c r="A29" s="11"/>
      <c r="B29" s="8"/>
      <c r="C29" s="11"/>
      <c r="D29" s="14"/>
    </row>
    <row r="30" spans="1:4" x14ac:dyDescent="0.25">
      <c r="A30" s="11"/>
      <c r="B30" s="9"/>
      <c r="C30" s="11"/>
      <c r="D30" s="11"/>
    </row>
    <row r="31" spans="1:4" x14ac:dyDescent="0.25">
      <c r="A31" s="11"/>
      <c r="B31" s="8"/>
      <c r="C31" s="11"/>
      <c r="D31" s="14"/>
    </row>
    <row r="32" spans="1:4" x14ac:dyDescent="0.25">
      <c r="A32" s="11"/>
      <c r="B32" s="9"/>
      <c r="C32" s="11"/>
      <c r="D32" s="11"/>
    </row>
    <row r="33" spans="1:4" x14ac:dyDescent="0.25">
      <c r="A33" s="11"/>
      <c r="B33" s="8"/>
      <c r="C33" s="14"/>
      <c r="D33" s="14"/>
    </row>
    <row r="34" spans="1:4" x14ac:dyDescent="0.25">
      <c r="A34" s="11"/>
      <c r="B34" s="9"/>
      <c r="C34" s="14"/>
      <c r="D34" s="14"/>
    </row>
    <row r="35" spans="1:4" x14ac:dyDescent="0.25">
      <c r="A35" s="11"/>
      <c r="B35" s="8"/>
      <c r="C35" s="14"/>
      <c r="D35" s="14"/>
    </row>
    <row r="36" spans="1:4" x14ac:dyDescent="0.25">
      <c r="A36" s="11"/>
      <c r="B36" s="9"/>
      <c r="C36" s="14"/>
      <c r="D36" s="14"/>
    </row>
    <row r="37" spans="1:4" x14ac:dyDescent="0.25">
      <c r="A37" s="11"/>
      <c r="B37" s="9"/>
      <c r="C37" s="14"/>
      <c r="D37" s="14"/>
    </row>
    <row r="38" spans="1:4" x14ac:dyDescent="0.25">
      <c r="A38" s="11"/>
      <c r="B38" s="9"/>
      <c r="C38" s="14"/>
      <c r="D38" s="14"/>
    </row>
    <row r="39" spans="1:4" x14ac:dyDescent="0.25">
      <c r="A39" s="11"/>
      <c r="B39" s="9"/>
      <c r="C39" s="11"/>
      <c r="D39" s="11"/>
    </row>
    <row r="40" spans="1:4" x14ac:dyDescent="0.25">
      <c r="A40" s="11"/>
      <c r="B40" s="8"/>
      <c r="C40" s="11"/>
      <c r="D40" s="14"/>
    </row>
    <row r="41" spans="1:4" x14ac:dyDescent="0.25">
      <c r="A41" s="11"/>
      <c r="B41" s="9"/>
      <c r="C41" s="14"/>
      <c r="D41" s="14"/>
    </row>
    <row r="42" spans="1:4" x14ac:dyDescent="0.25">
      <c r="A42" s="11"/>
      <c r="B42" s="8"/>
      <c r="C42" s="11"/>
      <c r="D42" s="11"/>
    </row>
    <row r="43" spans="1:4" x14ac:dyDescent="0.25">
      <c r="A43" s="11"/>
      <c r="B43" s="9"/>
      <c r="C43" s="14"/>
      <c r="D43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2021-02-03T03:23:00Z</cp:lastPrinted>
  <dcterms:created xsi:type="dcterms:W3CDTF">2011-07-25T05:21:00Z</dcterms:created>
  <dcterms:modified xsi:type="dcterms:W3CDTF">2026-01-21T08:34:02Z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61821FDCE8E245BD8216754F0AFF9BC3_12</vt:lpwstr>
  </property>
  <property fmtid="{D5CDD505-2E9C-101B-9397-08002B2CF9AE}" pid="3" name="KSOProductBuildVer">
    <vt:lpwstr>1049-12.2.0.23196</vt:lpwstr>
  </property>
</Properties>
</file>