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DBD414E6-7BF6-4FDC-BD35-2BCACD993B7C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5" l="1"/>
  <c r="N11" i="5"/>
  <c r="N12" i="5"/>
  <c r="N13" i="5"/>
  <c r="N15" i="5"/>
  <c r="N17" i="5"/>
  <c r="N18" i="5"/>
  <c r="N23" i="5"/>
  <c r="N8" i="5"/>
  <c r="N4" i="5"/>
  <c r="D65" i="1"/>
  <c r="C65" i="1"/>
  <c r="C59" i="2"/>
  <c r="D59" i="2" s="1"/>
  <c r="D12" i="4"/>
  <c r="D16" i="6"/>
  <c r="D55" i="2"/>
  <c r="C55" i="2"/>
  <c r="D60" i="1"/>
  <c r="C60" i="1"/>
  <c r="D51" i="2"/>
  <c r="C51" i="2"/>
  <c r="C49" i="2"/>
  <c r="D55" i="1"/>
  <c r="C55" i="1"/>
  <c r="C54" i="1"/>
  <c r="D23" i="9"/>
  <c r="N24" i="5" l="1"/>
  <c r="D43" i="2"/>
  <c r="C43" i="2"/>
  <c r="D14" i="6"/>
  <c r="C50" i="1"/>
  <c r="D50" i="1" s="1"/>
  <c r="D21" i="9"/>
  <c r="C21" i="9"/>
  <c r="D17" i="9"/>
  <c r="C17" i="9"/>
  <c r="C15" i="9"/>
  <c r="D13" i="9"/>
  <c r="C13" i="9"/>
  <c r="D8" i="9"/>
  <c r="D6" i="9"/>
  <c r="I24" i="5"/>
  <c r="H24" i="5"/>
  <c r="G24" i="5"/>
  <c r="F24" i="5"/>
  <c r="E24" i="5"/>
  <c r="D24" i="5"/>
  <c r="C24" i="5"/>
  <c r="B24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6" i="5"/>
  <c r="M14" i="5"/>
  <c r="L14" i="5"/>
  <c r="N14" i="5" s="1"/>
  <c r="K14" i="5"/>
  <c r="J14" i="5"/>
  <c r="I14" i="5"/>
  <c r="H14" i="5"/>
  <c r="G14" i="5"/>
  <c r="F14" i="5"/>
  <c r="E14" i="5"/>
  <c r="D14" i="5"/>
  <c r="C14" i="5"/>
  <c r="B14" i="5"/>
  <c r="N9" i="5"/>
  <c r="C9" i="5"/>
  <c r="M8" i="5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D10" i="4"/>
  <c r="D8" i="4"/>
  <c r="D6" i="4"/>
  <c r="D16" i="7"/>
  <c r="C16" i="7"/>
  <c r="D12" i="7"/>
  <c r="D10" i="7"/>
  <c r="C10" i="7"/>
  <c r="D6" i="7"/>
  <c r="D8" i="3"/>
  <c r="D6" i="3"/>
  <c r="D12" i="6"/>
  <c r="D10" i="6"/>
  <c r="C10" i="6"/>
  <c r="D6" i="6"/>
  <c r="D38" i="2"/>
  <c r="C38" i="2"/>
  <c r="D34" i="2"/>
  <c r="C34" i="2"/>
  <c r="D30" i="2"/>
  <c r="C30" i="2"/>
  <c r="D26" i="2"/>
  <c r="C26" i="2"/>
  <c r="D22" i="2"/>
  <c r="C22" i="2"/>
  <c r="D18" i="2"/>
  <c r="C18" i="2"/>
  <c r="D14" i="2"/>
  <c r="C14" i="2"/>
  <c r="D10" i="2"/>
  <c r="C10" i="2"/>
  <c r="D45" i="1"/>
  <c r="C45" i="1"/>
  <c r="D40" i="1"/>
  <c r="C40" i="1"/>
  <c r="D36" i="1"/>
  <c r="C36" i="1"/>
  <c r="D32" i="1"/>
  <c r="C32" i="1"/>
  <c r="D28" i="1"/>
  <c r="C28" i="1"/>
  <c r="D23" i="1"/>
  <c r="C23" i="1"/>
  <c r="D18" i="1"/>
  <c r="C18" i="1"/>
  <c r="D11" i="1"/>
  <c r="C11" i="1"/>
  <c r="M24" i="5" l="1"/>
  <c r="L24" i="5"/>
  <c r="K24" i="5"/>
  <c r="J24" i="5"/>
</calcChain>
</file>

<file path=xl/sharedStrings.xml><?xml version="1.0" encoding="utf-8"?>
<sst xmlns="http://schemas.openxmlformats.org/spreadsheetml/2006/main" count="265" uniqueCount="124">
  <si>
    <t>Лицевой счёт  2025г</t>
  </si>
  <si>
    <t>Сосновая,8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</si>
  <si>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</si>
  <si>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</si>
  <si>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</si>
  <si>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</si>
  <si>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</si>
  <si>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</si>
  <si>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</si>
  <si>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Прочистка канализационного выпуска до колодца</t>
  </si>
  <si>
    <t>Демонтаж прибора учета отопления в теплоузле</t>
  </si>
  <si>
    <t>Замена отвода на стояке канализации в подвале</t>
  </si>
  <si>
    <t>Итого за январь</t>
  </si>
  <si>
    <t>Февраль</t>
  </si>
  <si>
    <t>Обработка подвалараствором гипохлорида подвал №1,2</t>
  </si>
  <si>
    <t>Поверка преобразователя расхода теплосчетчика</t>
  </si>
  <si>
    <t>Замена модуля первичного преобразователя</t>
  </si>
  <si>
    <t>Итого за февраль</t>
  </si>
  <si>
    <t>Март</t>
  </si>
  <si>
    <t>Монтаж прибора учета ПРЭМ в теплоузле</t>
  </si>
  <si>
    <t>Итого за март</t>
  </si>
  <si>
    <t>Апрель</t>
  </si>
  <si>
    <t>Промывка системы отопления</t>
  </si>
  <si>
    <t>Итого за апрель</t>
  </si>
  <si>
    <t>Май</t>
  </si>
  <si>
    <t>Итого за май</t>
  </si>
  <si>
    <t>Июнь</t>
  </si>
  <si>
    <t>Итого за июнь</t>
  </si>
  <si>
    <t>Июль</t>
  </si>
  <si>
    <t>Итого за июль</t>
  </si>
  <si>
    <t>Август</t>
  </si>
  <si>
    <t>Плановый запуск ГВС, развоздушка</t>
  </si>
  <si>
    <t>Итого за август</t>
  </si>
  <si>
    <t xml:space="preserve">2.Техническое обслуживание конструктивных элементов </t>
  </si>
  <si>
    <t>Техническое обслуживание домофона</t>
  </si>
  <si>
    <t>Техническое обслуживание видеонаблюдения</t>
  </si>
  <si>
    <t>Установка табличек в лифтах</t>
  </si>
  <si>
    <t>Стоимость табличек</t>
  </si>
  <si>
    <t>3.Техническое обслуживание электрооборудования</t>
  </si>
  <si>
    <t>Восстановление освещения в подвале №2</t>
  </si>
  <si>
    <t>Включение атомата ВРУ на подъездном освещении</t>
  </si>
  <si>
    <t>Подтяжка контактов в подвале на ХВС, ГВС и отоплении</t>
  </si>
  <si>
    <t>Ревизия электрощитка на площадке (протяжка контактов)</t>
  </si>
  <si>
    <t>4.Текущий ремонт конструктивных элементов</t>
  </si>
  <si>
    <t>Устранение протеканий балконного козырька квартира №43</t>
  </si>
  <si>
    <t>Ремонт подъездной двери, смазка шарниров подъезд №1</t>
  </si>
  <si>
    <t>5.Текущий ремонт эл.оборудования</t>
  </si>
  <si>
    <t>Ремонт светильника, установка и крепление светильника в тамбуре подъезд №1</t>
  </si>
  <si>
    <t>Восстановление освещения в подъездах №1,2</t>
  </si>
  <si>
    <t>Замена светильника подъезд №1</t>
  </si>
  <si>
    <t>Замена светильника подъезд №2</t>
  </si>
  <si>
    <t>Замена прожекторов подъезд №1</t>
  </si>
  <si>
    <t>Автовышка 1 час</t>
  </si>
  <si>
    <t>Лицевой счёт 2025г</t>
  </si>
  <si>
    <t>6.Текущий ремонт инженерного оборудования</t>
  </si>
  <si>
    <t>Монтаж летнего водопровода</t>
  </si>
  <si>
    <t>Чистка фильтров ГВС ХВС и отопления в подвале</t>
  </si>
  <si>
    <t>Замена кранов на батареях квартира №1</t>
  </si>
  <si>
    <t>Лицевой счет. Сводный расчет  2025г</t>
  </si>
  <si>
    <t>Сентябрь</t>
  </si>
  <si>
    <t>Октябрь</t>
  </si>
  <si>
    <t>Ноябрь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</si>
  <si>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</si>
  <si>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</si>
  <si>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</si>
  <si>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</si>
  <si>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</si>
  <si>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</si>
  <si>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</si>
  <si>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</si>
  <si>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</si>
  <si>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</si>
  <si>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</si>
  <si>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</si>
  <si>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</si>
  <si>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</si>
  <si>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</si>
  <si>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</si>
  <si>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</si>
  <si>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ОДН:</t>
  </si>
  <si>
    <t>ХВС</t>
  </si>
  <si>
    <t>ГВС</t>
  </si>
  <si>
    <t>Эл.энергия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</si>
  <si>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</si>
  <si>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</si>
  <si>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</si>
  <si>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</si>
  <si>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</si>
  <si>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</si>
  <si>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 xml:space="preserve">                                               Лицевой счёт  2017г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</si>
  <si>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</si>
  <si>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</si>
  <si>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</si>
  <si>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</si>
  <si>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</si>
  <si>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</si>
  <si>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</si>
  <si>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</si>
  <si>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</si>
  <si>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Лицевой счёт  2025</t>
  </si>
  <si>
    <t>Дополнительные работы</t>
  </si>
  <si>
    <t>Выданы материалы для нужд дома председателю совета дома (краска)</t>
  </si>
  <si>
    <t>Приобретение дизенфицирующих средств для обработки подвалов, отдано председателю совета дома</t>
  </si>
  <si>
    <t>Выданы материалы для нужд дома жителям (краска)</t>
  </si>
  <si>
    <t>Привоз песка на детскую площадку 15 тонн</t>
  </si>
  <si>
    <t>Покраска бордюр</t>
  </si>
  <si>
    <t>Скос травы на придомовой территории</t>
  </si>
  <si>
    <t>Монтаж качели надетской площадке</t>
  </si>
  <si>
    <t>Выданы председателю совета дома материалы для нужд дома (краску)</t>
  </si>
  <si>
    <t>Итого за сентябрь</t>
  </si>
  <si>
    <t>Плановый запуск отопления, развоздушка</t>
  </si>
  <si>
    <t>Подключение удлинителя для сан обработки подвала</t>
  </si>
  <si>
    <t>Изготовление дубликатов ключей от чердака</t>
  </si>
  <si>
    <t>Дезинсекция</t>
  </si>
  <si>
    <t>Итого за октябрь</t>
  </si>
  <si>
    <t>Утепление окон в подвале</t>
  </si>
  <si>
    <t>Установка табличек нумерации квартир</t>
  </si>
  <si>
    <t>Наклейки на подъездные двери</t>
  </si>
  <si>
    <t>Устранение течи на стояке отопления (аварийно) квартира №39</t>
  </si>
  <si>
    <t>Итого за ноябрь</t>
  </si>
  <si>
    <t xml:space="preserve">Замена светильника </t>
  </si>
  <si>
    <t>Частичная замена стояка отопления с заменой крана квартира №39</t>
  </si>
  <si>
    <t>Итого за декабрь</t>
  </si>
  <si>
    <t>Замена крана на стояке ХВС квартира №89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</si>
</sst>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/>
    <xf numFmtId="0" fontId="0" fillId="0" borderId="1" xfId="0" applyBorder="1"/>
    <xf numFmtId="0" fontId="0" fillId="0" borderId="2" xfId="0" applyBorder="1"/>
    <xf numFmtId="0" fontId="6" fillId="0" borderId="3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6" fillId="0" borderId="7" xfId="0" applyFont="1" applyBorder="1"/>
    <xf numFmtId="0" fontId="6" fillId="0" borderId="0" xfId="0" applyFo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Border="1" applyAlignment="1">
      <alignment wrapText="1"/>
    </xf>
    <xf numFmtId="0" fontId="9" fillId="2" borderId="1" xfId="0" applyFont="1" applyFill="1" applyBorder="1"/>
    <xf numFmtId="49" fontId="9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0" fontId="10" fillId="0" borderId="0" xfId="0" applyFont="1"/>
    <xf numFmtId="2" fontId="10" fillId="0" borderId="0" xfId="0" applyNumberFormat="1" applyFont="1"/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6" fillId="0" borderId="1" xfId="0" applyNumberFormat="1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3" fillId="0" borderId="1" xfId="0" applyFont="1" applyBorder="1"/>
    <xf numFmtId="0" fontId="12" fillId="0" borderId="2" xfId="0" applyFont="1" applyBorder="1"/>
    <xf numFmtId="0" fontId="13" fillId="0" borderId="2" xfId="0" applyFont="1" applyBorder="1"/>
    <xf numFmtId="0" fontId="0" fillId="0" borderId="3" xfId="0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0" fillId="0" borderId="7" xfId="0" applyBorder="1"/>
    <xf numFmtId="0" fontId="13" fillId="0" borderId="1" xfId="0" applyFont="1" applyBorder="1" applyAlignment="1">
      <alignment horizontal="left" wrapText="1"/>
    </xf>
    <xf numFmtId="0" fontId="13" fillId="0" borderId="0" xfId="0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opLeftCell="A54" workbookViewId="0">
      <selection activeCell="D66" sqref="D66"/>
    </sheetView>
  </sheetViews>
  <sheetFormatPr defaultColWidth="9"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1" t="s">
        <v>0</v>
      </c>
      <c r="C1" s="71"/>
      <c r="D1" s="71"/>
      <c r="E1" s="41"/>
      <c r="F1" s="41"/>
      <c r="G1" s="41"/>
      <c r="H1" s="41"/>
    </row>
    <row r="2" spans="1:8" ht="15.95" customHeight="1" x14ac:dyDescent="0.25">
      <c r="A2" s="1"/>
      <c r="B2" s="27" t="s">
        <v>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1" t="s">
        <v>2</v>
      </c>
      <c r="C3" s="71"/>
      <c r="D3" s="71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2"/>
      <c r="B5" s="8" t="s">
        <v>6</v>
      </c>
      <c r="C5" s="2"/>
      <c r="D5" s="2"/>
      <c r="E5" s="1"/>
      <c r="F5" s="1"/>
      <c r="G5" s="1"/>
      <c r="H5" s="1"/>
    </row>
    <row r="6" spans="1:8" ht="30" x14ac:dyDescent="0.25">
      <c r="A6" s="47">
        <v>1</v>
      </c>
      <c r="B6" s="47" t="s">
        <v>7</v>
      </c>
      <c r="C6" s="47">
        <v>1223.92</v>
      </c>
      <c r="D6" s="8"/>
      <c r="E6" s="1"/>
      <c r="F6" s="1"/>
    </row>
    <row r="7" spans="1:8" ht="60" x14ac:dyDescent="0.25">
      <c r="A7" s="47">
        <v>2</v>
      </c>
      <c r="B7" s="47" t="s">
        <v>8</v>
      </c>
      <c r="C7" s="47">
        <v>935</v>
      </c>
      <c r="D7" s="8"/>
      <c r="E7" s="1"/>
      <c r="F7" s="1"/>
    </row>
    <row r="8" spans="1:8" x14ac:dyDescent="0.25">
      <c r="A8" s="47">
        <v>3</v>
      </c>
      <c r="B8" s="47" t="s">
        <v>9</v>
      </c>
      <c r="C8" s="47">
        <v>3244.6</v>
      </c>
      <c r="D8" s="8"/>
      <c r="E8" s="1"/>
      <c r="F8" s="1"/>
    </row>
    <row r="9" spans="1:8" x14ac:dyDescent="0.25">
      <c r="A9" s="2">
        <v>4</v>
      </c>
      <c r="B9" s="9" t="s">
        <v>10</v>
      </c>
      <c r="C9" s="2">
        <v>1660</v>
      </c>
      <c r="D9" s="2"/>
      <c r="E9" s="1"/>
      <c r="F9" s="1"/>
    </row>
    <row r="10" spans="1:8" x14ac:dyDescent="0.25">
      <c r="A10" s="47">
        <v>5</v>
      </c>
      <c r="B10" s="47" t="s">
        <v>11</v>
      </c>
      <c r="C10" s="47">
        <v>926.8</v>
      </c>
      <c r="D10" s="8"/>
      <c r="E10" s="1"/>
      <c r="F10" s="1"/>
    </row>
    <row r="11" spans="1:8" x14ac:dyDescent="0.25">
      <c r="A11" s="47"/>
      <c r="B11" s="46" t="s">
        <v>12</v>
      </c>
      <c r="C11" s="46">
        <f>SUM(C6:C10)</f>
        <v>7990.32</v>
      </c>
      <c r="D11" s="8">
        <f>C11</f>
        <v>7990.32</v>
      </c>
      <c r="E11" s="1"/>
      <c r="F11" s="1"/>
    </row>
    <row r="12" spans="1:8" x14ac:dyDescent="0.25">
      <c r="A12" s="2"/>
      <c r="B12" s="8" t="s">
        <v>13</v>
      </c>
      <c r="C12" s="2"/>
      <c r="D12" s="2"/>
      <c r="E12" s="1"/>
      <c r="F12" s="1"/>
    </row>
    <row r="13" spans="1:8" ht="30" x14ac:dyDescent="0.25">
      <c r="A13" s="47">
        <v>1</v>
      </c>
      <c r="B13" s="47" t="s">
        <v>7</v>
      </c>
      <c r="C13" s="47">
        <v>1223.92</v>
      </c>
      <c r="D13" s="8"/>
      <c r="E13" s="1"/>
      <c r="F13" s="1"/>
    </row>
    <row r="14" spans="1:8" s="20" customFormat="1" ht="60" x14ac:dyDescent="0.25">
      <c r="A14" s="47">
        <v>2</v>
      </c>
      <c r="B14" s="47" t="s">
        <v>8</v>
      </c>
      <c r="C14" s="47">
        <v>935</v>
      </c>
      <c r="D14" s="8"/>
      <c r="E14" s="66"/>
      <c r="F14" s="66"/>
    </row>
    <row r="15" spans="1:8" s="20" customFormat="1" ht="30" x14ac:dyDescent="0.25">
      <c r="A15" s="47">
        <v>3</v>
      </c>
      <c r="B15" s="47" t="s">
        <v>14</v>
      </c>
      <c r="C15" s="47">
        <v>936</v>
      </c>
      <c r="D15" s="8"/>
      <c r="E15" s="66"/>
      <c r="F15" s="66"/>
    </row>
    <row r="16" spans="1:8" s="20" customFormat="1" x14ac:dyDescent="0.25">
      <c r="A16" s="47">
        <v>4</v>
      </c>
      <c r="B16" s="47" t="s">
        <v>15</v>
      </c>
      <c r="C16" s="47">
        <v>4000</v>
      </c>
      <c r="D16" s="8"/>
      <c r="E16" s="66"/>
      <c r="F16" s="66"/>
    </row>
    <row r="17" spans="1:6" s="20" customFormat="1" x14ac:dyDescent="0.25">
      <c r="A17" s="47">
        <v>5</v>
      </c>
      <c r="B17" s="47" t="s">
        <v>16</v>
      </c>
      <c r="C17" s="47">
        <v>17140</v>
      </c>
      <c r="D17" s="8"/>
      <c r="E17" s="66"/>
      <c r="F17" s="66"/>
    </row>
    <row r="18" spans="1:6" x14ac:dyDescent="0.25">
      <c r="A18" s="2"/>
      <c r="B18" s="8" t="s">
        <v>17</v>
      </c>
      <c r="C18" s="8">
        <f>SUM(C13:C17)</f>
        <v>24234.92</v>
      </c>
      <c r="D18" s="8">
        <f>C18+D11</f>
        <v>32225.24</v>
      </c>
      <c r="E18" s="1"/>
      <c r="F18" s="1"/>
    </row>
    <row r="19" spans="1:6" x14ac:dyDescent="0.25">
      <c r="A19" s="2"/>
      <c r="B19" s="8" t="s">
        <v>18</v>
      </c>
      <c r="C19" s="2"/>
      <c r="D19" s="2"/>
      <c r="E19" s="1"/>
      <c r="F19" s="1"/>
    </row>
    <row r="20" spans="1:6" ht="30" x14ac:dyDescent="0.25">
      <c r="A20" s="47">
        <v>1</v>
      </c>
      <c r="B20" s="47" t="s">
        <v>7</v>
      </c>
      <c r="C20" s="47">
        <v>1223.92</v>
      </c>
      <c r="D20" s="8"/>
      <c r="E20" s="1"/>
      <c r="F20" s="1"/>
    </row>
    <row r="21" spans="1:6" ht="60" x14ac:dyDescent="0.25">
      <c r="A21" s="47">
        <v>2</v>
      </c>
      <c r="B21" s="47" t="s">
        <v>8</v>
      </c>
      <c r="C21" s="47">
        <v>935</v>
      </c>
      <c r="D21" s="8"/>
      <c r="E21" s="1"/>
      <c r="F21" s="1"/>
    </row>
    <row r="22" spans="1:6" x14ac:dyDescent="0.25">
      <c r="A22" s="47">
        <v>3</v>
      </c>
      <c r="B22" s="47" t="s">
        <v>19</v>
      </c>
      <c r="C22" s="47">
        <v>1847.4</v>
      </c>
      <c r="D22" s="8"/>
      <c r="E22" s="1"/>
      <c r="F22" s="1"/>
    </row>
    <row r="23" spans="1:6" s="20" customFormat="1" x14ac:dyDescent="0.25">
      <c r="A23" s="47"/>
      <c r="B23" s="46" t="s">
        <v>20</v>
      </c>
      <c r="C23" s="46">
        <f>SUM(C20:C22)</f>
        <v>4006.32</v>
      </c>
      <c r="D23" s="8">
        <f>C23+D18</f>
        <v>36231.56</v>
      </c>
      <c r="E23" s="66"/>
      <c r="F23" s="66"/>
    </row>
    <row r="24" spans="1:6" s="20" customFormat="1" x14ac:dyDescent="0.25">
      <c r="A24" s="2"/>
      <c r="B24" s="8" t="s">
        <v>21</v>
      </c>
      <c r="C24" s="2"/>
      <c r="D24" s="2"/>
      <c r="E24" s="66"/>
      <c r="F24" s="66"/>
    </row>
    <row r="25" spans="1:6" ht="30" x14ac:dyDescent="0.25">
      <c r="A25" s="47">
        <v>1</v>
      </c>
      <c r="B25" s="47" t="s">
        <v>7</v>
      </c>
      <c r="C25" s="47">
        <v>1223.92</v>
      </c>
      <c r="D25" s="8"/>
      <c r="E25" s="1"/>
      <c r="F25" s="1"/>
    </row>
    <row r="26" spans="1:6" ht="60" x14ac:dyDescent="0.25">
      <c r="A26" s="47">
        <v>2</v>
      </c>
      <c r="B26" s="47" t="s">
        <v>8</v>
      </c>
      <c r="C26" s="47">
        <v>935</v>
      </c>
      <c r="D26" s="8"/>
      <c r="E26" s="1"/>
      <c r="F26" s="1"/>
    </row>
    <row r="27" spans="1:6" x14ac:dyDescent="0.25">
      <c r="A27" s="47">
        <v>3</v>
      </c>
      <c r="B27" s="47" t="s">
        <v>22</v>
      </c>
      <c r="C27" s="47">
        <v>5503.91</v>
      </c>
      <c r="D27" s="8"/>
      <c r="E27" s="1"/>
      <c r="F27" s="1"/>
    </row>
    <row r="28" spans="1:6" x14ac:dyDescent="0.25">
      <c r="A28" s="47"/>
      <c r="B28" s="46" t="s">
        <v>23</v>
      </c>
      <c r="C28" s="46">
        <f>SUM(C25:C27)</f>
        <v>7662.83</v>
      </c>
      <c r="D28" s="8">
        <f>C28+D23</f>
        <v>43894.39</v>
      </c>
      <c r="E28" s="1"/>
      <c r="F28" s="1"/>
    </row>
    <row r="29" spans="1:6" x14ac:dyDescent="0.25">
      <c r="A29" s="2"/>
      <c r="B29" s="8" t="s">
        <v>24</v>
      </c>
      <c r="C29" s="2"/>
      <c r="D29" s="2"/>
      <c r="E29" s="1"/>
      <c r="F29" s="1"/>
    </row>
    <row r="30" spans="1:6" ht="30" x14ac:dyDescent="0.25">
      <c r="A30" s="47">
        <v>1</v>
      </c>
      <c r="B30" s="47" t="s">
        <v>7</v>
      </c>
      <c r="C30" s="47">
        <v>1223.92</v>
      </c>
      <c r="D30" s="8"/>
      <c r="E30" s="1"/>
      <c r="F30" s="1"/>
    </row>
    <row r="31" spans="1:6" ht="60" x14ac:dyDescent="0.25">
      <c r="A31" s="47">
        <v>2</v>
      </c>
      <c r="B31" s="47" t="s">
        <v>8</v>
      </c>
      <c r="C31" s="47">
        <v>935</v>
      </c>
      <c r="D31" s="8"/>
      <c r="E31" s="1"/>
      <c r="F31" s="1"/>
    </row>
    <row r="32" spans="1:6" x14ac:dyDescent="0.25">
      <c r="A32" s="47"/>
      <c r="B32" s="46" t="s">
        <v>25</v>
      </c>
      <c r="C32" s="46">
        <f>SUM(C30:C31)</f>
        <v>2158.92</v>
      </c>
      <c r="D32" s="8">
        <f>C32+D28</f>
        <v>46053.31</v>
      </c>
      <c r="E32" s="1"/>
      <c r="F32" s="1"/>
    </row>
    <row r="33" spans="1:6" x14ac:dyDescent="0.25">
      <c r="A33" s="2"/>
      <c r="B33" s="8" t="s">
        <v>26</v>
      </c>
      <c r="C33" s="2"/>
      <c r="D33" s="2"/>
      <c r="E33" s="1"/>
      <c r="F33" s="1"/>
    </row>
    <row r="34" spans="1:6" ht="30" x14ac:dyDescent="0.25">
      <c r="A34" s="47">
        <v>1</v>
      </c>
      <c r="B34" s="47" t="s">
        <v>7</v>
      </c>
      <c r="C34" s="47">
        <v>1223.92</v>
      </c>
      <c r="D34" s="8"/>
      <c r="E34" s="1"/>
      <c r="F34" s="1"/>
    </row>
    <row r="35" spans="1:6" ht="60" x14ac:dyDescent="0.25">
      <c r="A35" s="47">
        <v>2</v>
      </c>
      <c r="B35" s="47" t="s">
        <v>8</v>
      </c>
      <c r="C35" s="47">
        <v>935</v>
      </c>
      <c r="D35" s="8"/>
      <c r="E35" s="1"/>
      <c r="F35" s="1"/>
    </row>
    <row r="36" spans="1:6" x14ac:dyDescent="0.25">
      <c r="A36" s="47"/>
      <c r="B36" s="46" t="s">
        <v>27</v>
      </c>
      <c r="C36" s="46">
        <f>SUM(C34:C35)</f>
        <v>2158.92</v>
      </c>
      <c r="D36" s="8">
        <f>C36+D32</f>
        <v>48212.23</v>
      </c>
      <c r="E36" s="1"/>
      <c r="F36" s="1"/>
    </row>
    <row r="37" spans="1:6" x14ac:dyDescent="0.25">
      <c r="A37" s="2"/>
      <c r="B37" s="8" t="s">
        <v>28</v>
      </c>
      <c r="C37" s="2"/>
      <c r="D37" s="2"/>
      <c r="E37" s="1"/>
      <c r="F37" s="1"/>
    </row>
    <row r="38" spans="1:6" ht="30" x14ac:dyDescent="0.25">
      <c r="A38" s="47">
        <v>1</v>
      </c>
      <c r="B38" s="47" t="s">
        <v>7</v>
      </c>
      <c r="C38" s="47">
        <v>1223.92</v>
      </c>
      <c r="D38" s="8"/>
      <c r="E38" s="1"/>
      <c r="F38" s="1"/>
    </row>
    <row r="39" spans="1:6" ht="60" x14ac:dyDescent="0.25">
      <c r="A39" s="47">
        <v>2</v>
      </c>
      <c r="B39" s="47" t="s">
        <v>8</v>
      </c>
      <c r="C39" s="47">
        <v>935</v>
      </c>
      <c r="D39" s="8"/>
      <c r="E39" s="1"/>
      <c r="F39" s="1"/>
    </row>
    <row r="40" spans="1:6" x14ac:dyDescent="0.25">
      <c r="A40" s="47"/>
      <c r="B40" s="46" t="s">
        <v>29</v>
      </c>
      <c r="C40" s="46">
        <f>SUM(C38:C39)</f>
        <v>2158.92</v>
      </c>
      <c r="D40" s="8">
        <f>C40+D36</f>
        <v>50371.15</v>
      </c>
      <c r="E40" s="1"/>
      <c r="F40" s="1"/>
    </row>
    <row r="41" spans="1:6" x14ac:dyDescent="0.25">
      <c r="A41" s="2"/>
      <c r="B41" s="8" t="s">
        <v>30</v>
      </c>
      <c r="C41" s="2"/>
      <c r="D41" s="2"/>
      <c r="E41" s="1"/>
      <c r="F41" s="1"/>
    </row>
    <row r="42" spans="1:6" ht="30" x14ac:dyDescent="0.25">
      <c r="A42" s="47">
        <v>1</v>
      </c>
      <c r="B42" s="47" t="s">
        <v>7</v>
      </c>
      <c r="C42" s="47">
        <v>1223.92</v>
      </c>
      <c r="D42" s="8"/>
      <c r="E42" s="1"/>
      <c r="F42" s="1"/>
    </row>
    <row r="43" spans="1:6" ht="60" x14ac:dyDescent="0.25">
      <c r="A43" s="47">
        <v>2</v>
      </c>
      <c r="B43" s="47" t="s">
        <v>8</v>
      </c>
      <c r="C43" s="47">
        <v>935</v>
      </c>
      <c r="D43" s="8"/>
      <c r="E43" s="1"/>
      <c r="F43" s="1"/>
    </row>
    <row r="44" spans="1:6" x14ac:dyDescent="0.25">
      <c r="A44" s="47">
        <v>3</v>
      </c>
      <c r="B44" s="47" t="s">
        <v>31</v>
      </c>
      <c r="C44" s="47">
        <v>1660</v>
      </c>
      <c r="D44" s="8"/>
      <c r="E44" s="1"/>
      <c r="F44" s="1"/>
    </row>
    <row r="45" spans="1:6" x14ac:dyDescent="0.25">
      <c r="A45" s="47"/>
      <c r="B45" s="46" t="s">
        <v>32</v>
      </c>
      <c r="C45" s="46">
        <f>SUM(C42:C44)</f>
        <v>3818.92</v>
      </c>
      <c r="D45" s="8">
        <f>C45+D40</f>
        <v>54190.07</v>
      </c>
      <c r="E45" s="1"/>
      <c r="F45" s="1"/>
    </row>
    <row r="46" spans="1:6" x14ac:dyDescent="0.25">
      <c r="A46" s="2"/>
      <c r="B46" s="8" t="s">
        <v>59</v>
      </c>
      <c r="C46" s="2"/>
      <c r="D46" s="2"/>
      <c r="E46" s="1"/>
      <c r="F46" s="1"/>
    </row>
    <row r="47" spans="1:6" ht="30" x14ac:dyDescent="0.25">
      <c r="A47" s="47">
        <v>1</v>
      </c>
      <c r="B47" s="47" t="s">
        <v>7</v>
      </c>
      <c r="C47" s="47">
        <v>1223.92</v>
      </c>
      <c r="D47" s="8"/>
      <c r="E47" s="1"/>
      <c r="F47" s="1"/>
    </row>
    <row r="48" spans="1:6" ht="60" x14ac:dyDescent="0.25">
      <c r="A48" s="47">
        <v>2</v>
      </c>
      <c r="B48" s="47" t="s">
        <v>8</v>
      </c>
      <c r="C48" s="47">
        <v>935</v>
      </c>
      <c r="D48" s="8"/>
      <c r="E48" s="1"/>
      <c r="F48" s="1"/>
    </row>
    <row r="49" spans="1:6" x14ac:dyDescent="0.25">
      <c r="A49" s="47">
        <v>3</v>
      </c>
      <c r="B49" s="47" t="s">
        <v>110</v>
      </c>
      <c r="C49" s="47">
        <v>1660</v>
      </c>
      <c r="D49" s="8"/>
      <c r="E49" s="1"/>
      <c r="F49" s="1"/>
    </row>
    <row r="50" spans="1:6" x14ac:dyDescent="0.25">
      <c r="A50" s="47"/>
      <c r="B50" s="46" t="s">
        <v>109</v>
      </c>
      <c r="C50" s="46">
        <f>SUM(C47:C49)</f>
        <v>3818.92</v>
      </c>
      <c r="D50" s="8">
        <f>C50+D45</f>
        <v>58008.99</v>
      </c>
      <c r="E50" s="1"/>
      <c r="F50" s="1"/>
    </row>
    <row r="51" spans="1:6" x14ac:dyDescent="0.25">
      <c r="A51" s="2"/>
      <c r="B51" s="8" t="s">
        <v>60</v>
      </c>
      <c r="C51" s="2"/>
      <c r="D51" s="2"/>
      <c r="E51" s="1"/>
      <c r="F51" s="1"/>
    </row>
    <row r="52" spans="1:6" ht="30" x14ac:dyDescent="0.25">
      <c r="A52" s="47">
        <v>1</v>
      </c>
      <c r="B52" s="47" t="s">
        <v>7</v>
      </c>
      <c r="C52" s="47">
        <v>1223.92</v>
      </c>
      <c r="D52" s="8"/>
      <c r="E52" s="1"/>
      <c r="F52" s="1"/>
    </row>
    <row r="53" spans="1:6" ht="60" x14ac:dyDescent="0.25">
      <c r="A53" s="47">
        <v>2</v>
      </c>
      <c r="B53" s="47" t="s">
        <v>8</v>
      </c>
      <c r="C53" s="47">
        <v>935</v>
      </c>
      <c r="D53" s="8"/>
      <c r="E53" s="1"/>
      <c r="F53" s="1"/>
    </row>
    <row r="54" spans="1:6" ht="30" x14ac:dyDescent="0.25">
      <c r="A54" s="47">
        <v>3</v>
      </c>
      <c r="B54" s="47" t="s">
        <v>14</v>
      </c>
      <c r="C54" s="47">
        <f>1058.3+2490</f>
        <v>3548.3</v>
      </c>
      <c r="D54" s="8"/>
      <c r="E54" s="1"/>
      <c r="F54" s="1"/>
    </row>
    <row r="55" spans="1:6" x14ac:dyDescent="0.25">
      <c r="A55" s="2"/>
      <c r="B55" s="8" t="s">
        <v>114</v>
      </c>
      <c r="C55" s="8">
        <f>SUM(C52:C54)</f>
        <v>5707.22</v>
      </c>
      <c r="D55" s="8">
        <f>C55+D50</f>
        <v>63716.21</v>
      </c>
      <c r="E55" s="1"/>
      <c r="F55" s="1"/>
    </row>
    <row r="56" spans="1:6" x14ac:dyDescent="0.25">
      <c r="A56" s="2"/>
      <c r="B56" s="8" t="s">
        <v>61</v>
      </c>
      <c r="C56" s="2"/>
      <c r="D56" s="2"/>
      <c r="E56" s="1"/>
      <c r="F56" s="1"/>
    </row>
    <row r="57" spans="1:6" ht="30" x14ac:dyDescent="0.25">
      <c r="A57" s="47">
        <v>1</v>
      </c>
      <c r="B57" s="47" t="s">
        <v>7</v>
      </c>
      <c r="C57" s="47">
        <v>1223.92</v>
      </c>
      <c r="D57" s="8"/>
      <c r="E57" s="1"/>
      <c r="F57" s="1"/>
    </row>
    <row r="58" spans="1:6" ht="60" x14ac:dyDescent="0.25">
      <c r="A58" s="47">
        <v>2</v>
      </c>
      <c r="B58" s="47" t="s">
        <v>8</v>
      </c>
      <c r="C58" s="47">
        <v>935</v>
      </c>
      <c r="D58" s="8"/>
      <c r="E58" s="1"/>
      <c r="F58" s="1"/>
    </row>
    <row r="59" spans="1:6" ht="30" x14ac:dyDescent="0.25">
      <c r="A59" s="2">
        <v>3</v>
      </c>
      <c r="B59" s="69" t="s">
        <v>118</v>
      </c>
      <c r="C59" s="2">
        <v>2618.3000000000002</v>
      </c>
      <c r="D59" s="2"/>
      <c r="E59" s="1"/>
      <c r="F59" s="1"/>
    </row>
    <row r="60" spans="1:6" x14ac:dyDescent="0.25">
      <c r="A60" s="47"/>
      <c r="B60" s="46" t="s">
        <v>119</v>
      </c>
      <c r="C60" s="46">
        <f>SUM(C57:C59)</f>
        <v>4777.22</v>
      </c>
      <c r="D60" s="8">
        <f>C60+D55</f>
        <v>68493.429999999993</v>
      </c>
      <c r="E60" s="1"/>
      <c r="F60" s="1"/>
    </row>
    <row r="61" spans="1:6" x14ac:dyDescent="0.25">
      <c r="A61" s="2"/>
      <c r="B61" s="8" t="s">
        <v>62</v>
      </c>
      <c r="C61" s="2"/>
      <c r="D61" s="2"/>
      <c r="E61" s="1"/>
      <c r="F61" s="1"/>
    </row>
    <row r="62" spans="1:6" ht="30" x14ac:dyDescent="0.25">
      <c r="A62" s="47">
        <v>1</v>
      </c>
      <c r="B62" s="47" t="s">
        <v>7</v>
      </c>
      <c r="C62" s="47">
        <v>1223.92</v>
      </c>
      <c r="D62" s="8"/>
      <c r="E62" s="1"/>
      <c r="F62" s="1"/>
    </row>
    <row r="63" spans="1:6" ht="60" x14ac:dyDescent="0.25">
      <c r="A63" s="47">
        <v>2</v>
      </c>
      <c r="B63" s="47" t="s">
        <v>8</v>
      </c>
      <c r="C63" s="47">
        <v>935</v>
      </c>
      <c r="D63" s="8"/>
      <c r="E63" s="1"/>
      <c r="F63" s="1"/>
    </row>
    <row r="64" spans="1:6" x14ac:dyDescent="0.25">
      <c r="A64" s="47">
        <v>3</v>
      </c>
      <c r="B64" s="47" t="s">
        <v>123</v>
      </c>
      <c r="C64" s="47">
        <v>2170.9</v>
      </c>
      <c r="D64" s="8"/>
      <c r="E64" s="1"/>
      <c r="F64" s="1"/>
    </row>
    <row r="65" spans="1:6" x14ac:dyDescent="0.25">
      <c r="A65" s="9"/>
      <c r="B65" s="8" t="s">
        <v>122</v>
      </c>
      <c r="C65" s="8">
        <f>SUM(C62:C64)</f>
        <v>4329.82</v>
      </c>
      <c r="D65" s="8">
        <f>C65+D60</f>
        <v>72823.25</v>
      </c>
      <c r="E65" s="1"/>
      <c r="F65" s="1"/>
    </row>
    <row r="66" spans="1:6" x14ac:dyDescent="0.25">
      <c r="A66" s="9"/>
      <c r="B66" s="9"/>
      <c r="C66" s="9"/>
      <c r="D66" s="8"/>
      <c r="E66" s="1"/>
      <c r="F66" s="1"/>
    </row>
    <row r="67" spans="1:6" x14ac:dyDescent="0.25">
      <c r="A67" s="9"/>
      <c r="B67" s="9"/>
      <c r="C67" s="9"/>
      <c r="D67" s="8"/>
      <c r="E67" s="1"/>
      <c r="F67" s="1"/>
    </row>
    <row r="68" spans="1:6" x14ac:dyDescent="0.25">
      <c r="A68" s="9"/>
      <c r="B68" s="9"/>
      <c r="C68" s="9"/>
      <c r="D68" s="8"/>
      <c r="E68" s="1"/>
      <c r="F68" s="1"/>
    </row>
    <row r="69" spans="1:6" x14ac:dyDescent="0.25">
      <c r="A69" s="9"/>
      <c r="B69" s="9"/>
      <c r="C69" s="9"/>
      <c r="D69" s="8"/>
      <c r="E69" s="1"/>
      <c r="F69" s="1"/>
    </row>
    <row r="70" spans="1:6" x14ac:dyDescent="0.25">
      <c r="A70" s="9"/>
      <c r="B70" s="9"/>
      <c r="C70" s="9"/>
      <c r="D70" s="8"/>
      <c r="E70" s="1"/>
      <c r="F70" s="1"/>
    </row>
    <row r="71" spans="1:6" x14ac:dyDescent="0.25">
      <c r="A71" s="9"/>
      <c r="B71" s="9"/>
      <c r="C71" s="9"/>
      <c r="D71" s="8"/>
      <c r="E71" s="1"/>
      <c r="F71" s="1"/>
    </row>
    <row r="72" spans="1:6" x14ac:dyDescent="0.25">
      <c r="A72" s="9"/>
      <c r="B72" s="8"/>
      <c r="C72" s="8"/>
      <c r="D72" s="8"/>
      <c r="E72" s="1"/>
      <c r="F72" s="1"/>
    </row>
    <row r="73" spans="1:6" x14ac:dyDescent="0.25">
      <c r="A73" s="9"/>
      <c r="B73" s="9"/>
      <c r="C73" s="9"/>
      <c r="D73" s="8"/>
      <c r="E73" s="1"/>
      <c r="F73" s="1"/>
    </row>
    <row r="74" spans="1:6" x14ac:dyDescent="0.25">
      <c r="A74" s="9"/>
      <c r="B74" s="8"/>
      <c r="C74" s="8"/>
      <c r="D74" s="8"/>
      <c r="E74" s="1"/>
      <c r="F74" s="1"/>
    </row>
    <row r="75" spans="1:6" x14ac:dyDescent="0.25">
      <c r="A75" s="9"/>
      <c r="B75" s="4"/>
      <c r="C75" s="9"/>
      <c r="D75" s="9"/>
      <c r="E75" s="1"/>
      <c r="F75" s="1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"/>
  <sheetViews>
    <sheetView topLeftCell="A28" workbookViewId="0">
      <selection activeCell="B63" sqref="B63"/>
    </sheetView>
  </sheetViews>
  <sheetFormatPr defaultColWidth="9" defaultRowHeight="15" x14ac:dyDescent="0.25"/>
  <cols>
    <col min="1" max="1" width="4.28515625" customWidth="1"/>
    <col min="2" max="2" width="47.28515625" customWidth="1"/>
    <col min="3" max="3" width="10.710937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1" t="s">
        <v>0</v>
      </c>
      <c r="C1" s="71"/>
      <c r="D1" s="71"/>
      <c r="E1" s="41"/>
      <c r="F1" s="41"/>
      <c r="G1" s="41"/>
    </row>
    <row r="2" spans="1:15" ht="15.95" customHeight="1" x14ac:dyDescent="0.25">
      <c r="A2" s="1"/>
      <c r="B2" s="27" t="s">
        <v>1</v>
      </c>
      <c r="C2" s="39"/>
      <c r="D2" s="39"/>
      <c r="E2" s="1"/>
      <c r="F2" s="1"/>
      <c r="G2" s="1"/>
    </row>
    <row r="3" spans="1:15" ht="15.95" customHeight="1" x14ac:dyDescent="0.25">
      <c r="A3" s="1"/>
      <c r="B3" s="71" t="s">
        <v>33</v>
      </c>
      <c r="C3" s="71"/>
      <c r="D3" s="71"/>
      <c r="E3" s="1"/>
      <c r="F3" s="1"/>
      <c r="G3" s="1"/>
    </row>
    <row r="4" spans="1:15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</row>
    <row r="5" spans="1:15" x14ac:dyDescent="0.25">
      <c r="A5" s="2"/>
      <c r="B5" s="8" t="s">
        <v>6</v>
      </c>
      <c r="C5" s="2"/>
      <c r="D5" s="2"/>
      <c r="E5" s="1"/>
      <c r="F5" s="1"/>
      <c r="G5" s="1"/>
    </row>
    <row r="6" spans="1:15" s="1" customFormat="1" x14ac:dyDescent="0.25">
      <c r="A6" s="47">
        <v>1</v>
      </c>
      <c r="B6" s="47" t="s">
        <v>34</v>
      </c>
      <c r="C6" s="47">
        <v>4450</v>
      </c>
      <c r="D6" s="8"/>
      <c r="H6"/>
      <c r="I6"/>
      <c r="J6"/>
      <c r="K6"/>
      <c r="L6"/>
      <c r="M6"/>
      <c r="N6"/>
      <c r="O6"/>
    </row>
    <row r="7" spans="1:15" s="1" customFormat="1" x14ac:dyDescent="0.25">
      <c r="A7" s="47">
        <v>2</v>
      </c>
      <c r="B7" s="47" t="s">
        <v>35</v>
      </c>
      <c r="C7" s="47">
        <v>3520</v>
      </c>
      <c r="D7" s="9"/>
      <c r="H7"/>
      <c r="I7"/>
      <c r="J7"/>
      <c r="K7"/>
      <c r="L7"/>
      <c r="M7"/>
      <c r="N7"/>
      <c r="O7"/>
    </row>
    <row r="8" spans="1:15" s="1" customFormat="1" x14ac:dyDescent="0.25">
      <c r="A8" s="47">
        <v>3</v>
      </c>
      <c r="B8" s="47" t="s">
        <v>36</v>
      </c>
      <c r="C8" s="47">
        <v>852.5</v>
      </c>
      <c r="D8" s="9"/>
      <c r="H8"/>
      <c r="I8"/>
      <c r="J8"/>
      <c r="K8"/>
      <c r="L8"/>
      <c r="M8"/>
      <c r="N8"/>
      <c r="O8"/>
    </row>
    <row r="9" spans="1:15" s="1" customFormat="1" x14ac:dyDescent="0.25">
      <c r="A9" s="47">
        <v>4</v>
      </c>
      <c r="B9" s="47" t="s">
        <v>37</v>
      </c>
      <c r="C9" s="47">
        <v>1270</v>
      </c>
      <c r="D9" s="9"/>
      <c r="H9"/>
      <c r="I9"/>
      <c r="J9"/>
      <c r="K9"/>
      <c r="L9"/>
      <c r="M9"/>
      <c r="N9"/>
      <c r="O9"/>
    </row>
    <row r="10" spans="1:15" s="1" customFormat="1" x14ac:dyDescent="0.25">
      <c r="A10" s="47"/>
      <c r="B10" s="46" t="s">
        <v>12</v>
      </c>
      <c r="C10" s="46">
        <f>SUM(C6:C9)</f>
        <v>10092.5</v>
      </c>
      <c r="D10" s="8">
        <f>C10</f>
        <v>10092.5</v>
      </c>
      <c r="H10"/>
      <c r="I10"/>
      <c r="J10"/>
      <c r="K10"/>
      <c r="L10"/>
      <c r="M10"/>
      <c r="N10"/>
      <c r="O10"/>
    </row>
    <row r="11" spans="1:15" s="66" customFormat="1" x14ac:dyDescent="0.25">
      <c r="A11" s="2"/>
      <c r="B11" s="8" t="s">
        <v>13</v>
      </c>
      <c r="C11" s="2"/>
      <c r="D11" s="2"/>
      <c r="H11"/>
      <c r="I11"/>
      <c r="J11"/>
      <c r="K11"/>
      <c r="L11"/>
      <c r="M11"/>
      <c r="N11"/>
      <c r="O11"/>
    </row>
    <row r="12" spans="1:15" s="66" customFormat="1" x14ac:dyDescent="0.25">
      <c r="A12" s="47">
        <v>1</v>
      </c>
      <c r="B12" s="47" t="s">
        <v>34</v>
      </c>
      <c r="C12" s="47">
        <v>4450</v>
      </c>
      <c r="D12" s="8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47">
        <v>2</v>
      </c>
      <c r="B13" s="47" t="s">
        <v>35</v>
      </c>
      <c r="C13" s="47">
        <v>3520</v>
      </c>
      <c r="D13" s="9"/>
      <c r="H13"/>
      <c r="I13"/>
      <c r="J13"/>
      <c r="K13"/>
      <c r="L13"/>
      <c r="M13"/>
      <c r="N13"/>
      <c r="O13"/>
    </row>
    <row r="14" spans="1:15" s="1" customFormat="1" x14ac:dyDescent="0.25">
      <c r="A14" s="47"/>
      <c r="B14" s="46" t="s">
        <v>17</v>
      </c>
      <c r="C14" s="46">
        <f>SUM(C12:C13)</f>
        <v>7970</v>
      </c>
      <c r="D14" s="8">
        <f>C14+D10</f>
        <v>18062.5</v>
      </c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2"/>
      <c r="B15" s="8" t="s">
        <v>18</v>
      </c>
      <c r="C15" s="2"/>
      <c r="D15" s="2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47">
        <v>1</v>
      </c>
      <c r="B16" s="47" t="s">
        <v>34</v>
      </c>
      <c r="C16" s="47">
        <v>4450</v>
      </c>
      <c r="D16" s="8"/>
      <c r="H16"/>
      <c r="I16"/>
      <c r="J16"/>
      <c r="K16"/>
      <c r="L16"/>
      <c r="M16"/>
      <c r="N16"/>
      <c r="O16"/>
    </row>
    <row r="17" spans="1:15" s="1" customFormat="1" x14ac:dyDescent="0.25">
      <c r="A17" s="47">
        <v>2</v>
      </c>
      <c r="B17" s="47" t="s">
        <v>35</v>
      </c>
      <c r="C17" s="47">
        <v>3520</v>
      </c>
      <c r="D17" s="9"/>
      <c r="H17"/>
      <c r="I17"/>
      <c r="J17"/>
      <c r="K17"/>
      <c r="L17"/>
      <c r="M17"/>
      <c r="N17"/>
      <c r="O17"/>
    </row>
    <row r="18" spans="1:15" s="1" customFormat="1" x14ac:dyDescent="0.25">
      <c r="A18" s="47"/>
      <c r="B18" s="46" t="s">
        <v>20</v>
      </c>
      <c r="C18" s="46">
        <f>SUM(C16:C17)</f>
        <v>7970</v>
      </c>
      <c r="D18" s="8">
        <f>C18+D14</f>
        <v>26032.5</v>
      </c>
      <c r="H18"/>
      <c r="I18"/>
      <c r="J18"/>
      <c r="K18"/>
      <c r="L18"/>
      <c r="M18"/>
      <c r="N18"/>
      <c r="O18"/>
    </row>
    <row r="19" spans="1:15" s="1" customFormat="1" x14ac:dyDescent="0.25">
      <c r="A19" s="2"/>
      <c r="B19" s="8" t="s">
        <v>21</v>
      </c>
      <c r="C19" s="2"/>
      <c r="D19" s="2"/>
      <c r="H19"/>
      <c r="I19"/>
      <c r="J19"/>
      <c r="K19"/>
      <c r="L19"/>
      <c r="M19"/>
      <c r="N19"/>
      <c r="O19"/>
    </row>
    <row r="20" spans="1:15" s="66" customFormat="1" x14ac:dyDescent="0.25">
      <c r="A20" s="47">
        <v>1</v>
      </c>
      <c r="B20" s="47" t="s">
        <v>34</v>
      </c>
      <c r="C20" s="47">
        <v>4450</v>
      </c>
      <c r="D20" s="8"/>
      <c r="H20"/>
      <c r="I20"/>
      <c r="J20"/>
      <c r="K20"/>
      <c r="L20"/>
      <c r="M20"/>
      <c r="N20"/>
      <c r="O20"/>
    </row>
    <row r="21" spans="1:15" s="66" customFormat="1" x14ac:dyDescent="0.25">
      <c r="A21" s="47">
        <v>2</v>
      </c>
      <c r="B21" s="47" t="s">
        <v>35</v>
      </c>
      <c r="C21" s="47">
        <v>3520</v>
      </c>
      <c r="D21" s="9"/>
      <c r="H21"/>
      <c r="I21"/>
      <c r="J21"/>
      <c r="K21"/>
      <c r="L21"/>
      <c r="M21"/>
      <c r="N21"/>
      <c r="O21"/>
    </row>
    <row r="22" spans="1:15" s="66" customFormat="1" x14ac:dyDescent="0.25">
      <c r="A22" s="47"/>
      <c r="B22" s="46" t="s">
        <v>23</v>
      </c>
      <c r="C22" s="46">
        <f>SUM(C20:C21)</f>
        <v>7970</v>
      </c>
      <c r="D22" s="8">
        <f>C22+D18</f>
        <v>34002.5</v>
      </c>
      <c r="H22"/>
      <c r="I22"/>
      <c r="J22"/>
      <c r="K22"/>
      <c r="L22"/>
      <c r="M22"/>
      <c r="N22"/>
      <c r="O22"/>
    </row>
    <row r="23" spans="1:15" s="66" customFormat="1" x14ac:dyDescent="0.25">
      <c r="A23" s="2"/>
      <c r="B23" s="8" t="s">
        <v>24</v>
      </c>
      <c r="C23" s="2"/>
      <c r="D23" s="2"/>
      <c r="H23"/>
      <c r="I23"/>
      <c r="J23"/>
      <c r="K23"/>
      <c r="L23"/>
      <c r="M23"/>
      <c r="N23"/>
      <c r="O23"/>
    </row>
    <row r="24" spans="1:15" s="1" customFormat="1" x14ac:dyDescent="0.25">
      <c r="A24" s="47">
        <v>1</v>
      </c>
      <c r="B24" s="47" t="s">
        <v>34</v>
      </c>
      <c r="C24" s="47">
        <v>4450</v>
      </c>
      <c r="D24" s="8"/>
      <c r="H24"/>
      <c r="I24"/>
      <c r="J24"/>
      <c r="K24"/>
      <c r="L24"/>
      <c r="M24"/>
      <c r="N24"/>
      <c r="O24"/>
    </row>
    <row r="25" spans="1:15" s="1" customFormat="1" x14ac:dyDescent="0.25">
      <c r="A25" s="47">
        <v>2</v>
      </c>
      <c r="B25" s="47" t="s">
        <v>35</v>
      </c>
      <c r="C25" s="47">
        <v>3520</v>
      </c>
      <c r="D25" s="9"/>
      <c r="H25"/>
      <c r="I25"/>
      <c r="J25"/>
      <c r="K25"/>
      <c r="L25"/>
      <c r="M25"/>
      <c r="N25"/>
      <c r="O25"/>
    </row>
    <row r="26" spans="1:15" s="1" customFormat="1" x14ac:dyDescent="0.25">
      <c r="A26" s="47"/>
      <c r="B26" s="46" t="s">
        <v>25</v>
      </c>
      <c r="C26" s="46">
        <f>SUM(C24:C25)</f>
        <v>7970</v>
      </c>
      <c r="D26" s="8">
        <f>C26+D22</f>
        <v>41972.5</v>
      </c>
      <c r="H26"/>
      <c r="I26"/>
      <c r="J26"/>
      <c r="K26"/>
      <c r="L26"/>
      <c r="M26"/>
      <c r="N26"/>
      <c r="O26"/>
    </row>
    <row r="27" spans="1:15" s="1" customFormat="1" x14ac:dyDescent="0.25">
      <c r="A27" s="2"/>
      <c r="B27" s="8" t="s">
        <v>26</v>
      </c>
      <c r="C27" s="2"/>
      <c r="D27" s="2"/>
      <c r="H27"/>
      <c r="I27"/>
      <c r="J27"/>
      <c r="K27"/>
      <c r="L27"/>
      <c r="M27"/>
      <c r="N27"/>
      <c r="O27"/>
    </row>
    <row r="28" spans="1:15" s="66" customFormat="1" ht="15" customHeight="1" x14ac:dyDescent="0.25">
      <c r="A28" s="47">
        <v>1</v>
      </c>
      <c r="B28" s="47" t="s">
        <v>34</v>
      </c>
      <c r="C28" s="47">
        <v>4450</v>
      </c>
      <c r="D28" s="8"/>
      <c r="H28"/>
      <c r="I28"/>
      <c r="J28"/>
      <c r="K28"/>
      <c r="L28"/>
      <c r="M28"/>
      <c r="N28"/>
      <c r="O28"/>
    </row>
    <row r="29" spans="1:15" s="1" customFormat="1" x14ac:dyDescent="0.25">
      <c r="A29" s="47">
        <v>2</v>
      </c>
      <c r="B29" s="47" t="s">
        <v>35</v>
      </c>
      <c r="C29" s="47">
        <v>3520</v>
      </c>
      <c r="D29" s="9"/>
      <c r="H29"/>
      <c r="I29"/>
      <c r="J29"/>
      <c r="K29"/>
      <c r="L29"/>
      <c r="M29"/>
      <c r="N29"/>
      <c r="O29"/>
    </row>
    <row r="30" spans="1:15" s="1" customFormat="1" x14ac:dyDescent="0.25">
      <c r="A30" s="2"/>
      <c r="B30" s="8" t="s">
        <v>27</v>
      </c>
      <c r="C30" s="8">
        <f>SUM(C28:C29)</f>
        <v>7970</v>
      </c>
      <c r="D30" s="8">
        <f>C30+D26</f>
        <v>49942.5</v>
      </c>
      <c r="H30"/>
      <c r="I30"/>
      <c r="J30"/>
      <c r="K30"/>
      <c r="L30"/>
      <c r="M30"/>
      <c r="N30"/>
      <c r="O30"/>
    </row>
    <row r="31" spans="1:15" s="1" customFormat="1" x14ac:dyDescent="0.25">
      <c r="A31" s="2"/>
      <c r="B31" s="8" t="s">
        <v>28</v>
      </c>
      <c r="C31" s="2"/>
      <c r="D31" s="2"/>
      <c r="H31"/>
      <c r="I31"/>
      <c r="J31"/>
      <c r="K31"/>
      <c r="L31"/>
      <c r="M31"/>
      <c r="N31"/>
      <c r="O31"/>
    </row>
    <row r="32" spans="1:15" s="1" customFormat="1" x14ac:dyDescent="0.25">
      <c r="A32" s="47">
        <v>1</v>
      </c>
      <c r="B32" s="47" t="s">
        <v>34</v>
      </c>
      <c r="C32" s="47">
        <v>5340</v>
      </c>
      <c r="D32" s="8"/>
      <c r="H32"/>
      <c r="I32"/>
      <c r="J32"/>
      <c r="K32"/>
      <c r="L32"/>
      <c r="M32"/>
      <c r="N32"/>
      <c r="O32"/>
    </row>
    <row r="33" spans="1:15" s="1" customFormat="1" x14ac:dyDescent="0.25">
      <c r="A33" s="47">
        <v>2</v>
      </c>
      <c r="B33" s="47" t="s">
        <v>35</v>
      </c>
      <c r="C33" s="47">
        <v>3520</v>
      </c>
      <c r="D33" s="9"/>
      <c r="H33"/>
      <c r="I33"/>
      <c r="J33"/>
      <c r="K33"/>
      <c r="L33"/>
      <c r="M33"/>
      <c r="N33"/>
      <c r="O33"/>
    </row>
    <row r="34" spans="1:15" s="1" customFormat="1" x14ac:dyDescent="0.25">
      <c r="A34" s="2"/>
      <c r="B34" s="8" t="s">
        <v>29</v>
      </c>
      <c r="C34" s="8">
        <f>SUM(C32:C33)</f>
        <v>8860</v>
      </c>
      <c r="D34" s="8">
        <f>C34+D30</f>
        <v>58802.5</v>
      </c>
      <c r="H34"/>
      <c r="I34"/>
      <c r="J34"/>
      <c r="K34"/>
      <c r="L34"/>
      <c r="M34"/>
      <c r="N34"/>
      <c r="O34"/>
    </row>
    <row r="35" spans="1:15" s="1" customFormat="1" x14ac:dyDescent="0.25">
      <c r="A35" s="2"/>
      <c r="B35" s="8" t="s">
        <v>30</v>
      </c>
      <c r="C35" s="2"/>
      <c r="D35" s="2"/>
      <c r="H35"/>
      <c r="I35"/>
      <c r="J35"/>
      <c r="K35"/>
      <c r="L35"/>
      <c r="M35"/>
      <c r="N35"/>
      <c r="O35"/>
    </row>
    <row r="36" spans="1:15" s="1" customFormat="1" x14ac:dyDescent="0.25">
      <c r="A36" s="47">
        <v>1</v>
      </c>
      <c r="B36" s="47" t="s">
        <v>34</v>
      </c>
      <c r="C36" s="47">
        <v>5340</v>
      </c>
      <c r="D36" s="8"/>
    </row>
    <row r="37" spans="1:15" x14ac:dyDescent="0.25">
      <c r="A37" s="47">
        <v>2</v>
      </c>
      <c r="B37" s="47" t="s">
        <v>35</v>
      </c>
      <c r="C37" s="47">
        <v>3520</v>
      </c>
      <c r="D37" s="9"/>
    </row>
    <row r="38" spans="1:15" x14ac:dyDescent="0.25">
      <c r="A38" s="2"/>
      <c r="B38" s="8" t="s">
        <v>32</v>
      </c>
      <c r="C38" s="8">
        <f>SUM(C36:C37)</f>
        <v>8860</v>
      </c>
      <c r="D38" s="8">
        <f>C38+D34</f>
        <v>67662.5</v>
      </c>
    </row>
    <row r="39" spans="1:15" x14ac:dyDescent="0.25">
      <c r="A39" s="2"/>
      <c r="B39" s="8" t="s">
        <v>59</v>
      </c>
      <c r="C39" s="2"/>
      <c r="D39" s="2"/>
    </row>
    <row r="40" spans="1:15" x14ac:dyDescent="0.25">
      <c r="A40" s="47">
        <v>1</v>
      </c>
      <c r="B40" s="47" t="s">
        <v>34</v>
      </c>
      <c r="C40" s="47">
        <v>5340</v>
      </c>
      <c r="D40" s="8"/>
    </row>
    <row r="41" spans="1:15" x14ac:dyDescent="0.25">
      <c r="A41" s="47">
        <v>2</v>
      </c>
      <c r="B41" s="47" t="s">
        <v>35</v>
      </c>
      <c r="C41" s="47">
        <v>3520</v>
      </c>
      <c r="D41" s="9"/>
    </row>
    <row r="42" spans="1:15" x14ac:dyDescent="0.25">
      <c r="A42" s="47">
        <v>3</v>
      </c>
      <c r="B42" s="47" t="s">
        <v>112</v>
      </c>
      <c r="C42" s="47">
        <v>2282</v>
      </c>
      <c r="D42" s="8"/>
    </row>
    <row r="43" spans="1:15" x14ac:dyDescent="0.25">
      <c r="A43" s="2"/>
      <c r="B43" s="8" t="s">
        <v>109</v>
      </c>
      <c r="C43" s="7">
        <f>SUM(C40:C42)</f>
        <v>11142</v>
      </c>
      <c r="D43" s="7">
        <f>C43+D38</f>
        <v>78804.5</v>
      </c>
    </row>
    <row r="44" spans="1:15" x14ac:dyDescent="0.25">
      <c r="A44" s="2"/>
      <c r="B44" s="8" t="s">
        <v>60</v>
      </c>
      <c r="C44" s="2"/>
      <c r="D44" s="2"/>
    </row>
    <row r="45" spans="1:15" x14ac:dyDescent="0.25">
      <c r="A45" s="47">
        <v>1</v>
      </c>
      <c r="B45" s="47" t="s">
        <v>34</v>
      </c>
      <c r="C45" s="47">
        <v>5340</v>
      </c>
      <c r="D45" s="8"/>
    </row>
    <row r="46" spans="1:15" x14ac:dyDescent="0.25">
      <c r="A46" s="47">
        <v>2</v>
      </c>
      <c r="B46" s="47" t="s">
        <v>35</v>
      </c>
      <c r="C46" s="47">
        <v>3520</v>
      </c>
      <c r="D46" s="9"/>
    </row>
    <row r="47" spans="1:15" x14ac:dyDescent="0.25">
      <c r="A47" s="47">
        <v>3</v>
      </c>
      <c r="B47" s="47" t="s">
        <v>115</v>
      </c>
      <c r="C47" s="47">
        <v>2259</v>
      </c>
      <c r="D47" s="8"/>
    </row>
    <row r="48" spans="1:15" x14ac:dyDescent="0.25">
      <c r="A48" s="2">
        <v>4</v>
      </c>
      <c r="B48" s="68" t="s">
        <v>116</v>
      </c>
      <c r="C48" s="47">
        <v>484.44</v>
      </c>
      <c r="D48" s="46"/>
    </row>
    <row r="49" spans="1:4" x14ac:dyDescent="0.25">
      <c r="A49" s="2">
        <v>5</v>
      </c>
      <c r="B49" s="68" t="s">
        <v>37</v>
      </c>
      <c r="C49" s="68">
        <f>1160</f>
        <v>1160</v>
      </c>
      <c r="D49" s="2"/>
    </row>
    <row r="50" spans="1:4" x14ac:dyDescent="0.25">
      <c r="A50" s="47">
        <v>6</v>
      </c>
      <c r="B50" s="47" t="s">
        <v>117</v>
      </c>
      <c r="C50" s="47">
        <v>320</v>
      </c>
      <c r="D50" s="8"/>
    </row>
    <row r="51" spans="1:4" x14ac:dyDescent="0.25">
      <c r="A51" s="47"/>
      <c r="B51" s="46" t="s">
        <v>114</v>
      </c>
      <c r="C51" s="46">
        <f>SUM(C45:C50)</f>
        <v>13083.44</v>
      </c>
      <c r="D51" s="8">
        <f>C51+D43</f>
        <v>91887.94</v>
      </c>
    </row>
    <row r="52" spans="1:4" x14ac:dyDescent="0.25">
      <c r="A52" s="2"/>
      <c r="B52" s="8" t="s">
        <v>61</v>
      </c>
      <c r="C52" s="2"/>
      <c r="D52" s="2"/>
    </row>
    <row r="53" spans="1:4" x14ac:dyDescent="0.25">
      <c r="A53" s="47">
        <v>1</v>
      </c>
      <c r="B53" s="47" t="s">
        <v>34</v>
      </c>
      <c r="C53" s="47">
        <v>5340</v>
      </c>
      <c r="D53" s="8"/>
    </row>
    <row r="54" spans="1:4" x14ac:dyDescent="0.25">
      <c r="A54" s="47">
        <v>2</v>
      </c>
      <c r="B54" s="47" t="s">
        <v>35</v>
      </c>
      <c r="C54" s="47">
        <v>3520</v>
      </c>
      <c r="D54" s="9"/>
    </row>
    <row r="55" spans="1:4" x14ac:dyDescent="0.25">
      <c r="A55" s="2"/>
      <c r="B55" s="8" t="s">
        <v>119</v>
      </c>
      <c r="C55" s="8">
        <f>SUM(C53:C54)</f>
        <v>8860</v>
      </c>
      <c r="D55" s="7">
        <f>C55+D51</f>
        <v>100747.94</v>
      </c>
    </row>
    <row r="56" spans="1:4" x14ac:dyDescent="0.25">
      <c r="A56" s="2"/>
      <c r="B56" s="8" t="s">
        <v>62</v>
      </c>
      <c r="C56" s="2"/>
      <c r="D56" s="2"/>
    </row>
    <row r="57" spans="1:4" x14ac:dyDescent="0.25">
      <c r="A57" s="47">
        <v>1</v>
      </c>
      <c r="B57" s="47" t="s">
        <v>34</v>
      </c>
      <c r="C57" s="47">
        <v>5340</v>
      </c>
      <c r="D57" s="8"/>
    </row>
    <row r="58" spans="1:4" x14ac:dyDescent="0.25">
      <c r="A58" s="47">
        <v>2</v>
      </c>
      <c r="B58" s="47" t="s">
        <v>35</v>
      </c>
      <c r="C58" s="47">
        <v>3520</v>
      </c>
      <c r="D58" s="9"/>
    </row>
    <row r="59" spans="1:4" x14ac:dyDescent="0.25">
      <c r="A59" s="2"/>
      <c r="B59" s="8" t="s">
        <v>122</v>
      </c>
      <c r="C59" s="8">
        <f>SUM(C57:C58)</f>
        <v>8860</v>
      </c>
      <c r="D59" s="7">
        <f>C59+D55</f>
        <v>109607.94</v>
      </c>
    </row>
    <row r="60" spans="1:4" x14ac:dyDescent="0.25">
      <c r="A60" s="47"/>
      <c r="B60" s="47"/>
      <c r="C60" s="47"/>
      <c r="D60" s="8"/>
    </row>
    <row r="61" spans="1:4" x14ac:dyDescent="0.25">
      <c r="A61" s="47"/>
      <c r="B61" s="47"/>
      <c r="C61" s="47"/>
      <c r="D61" s="9"/>
    </row>
    <row r="62" spans="1:4" x14ac:dyDescent="0.25">
      <c r="A62" s="47"/>
      <c r="B62" s="46"/>
      <c r="C62" s="46"/>
      <c r="D62" s="8"/>
    </row>
    <row r="63" spans="1:4" x14ac:dyDescent="0.25">
      <c r="A63" s="47"/>
      <c r="B63" s="46"/>
      <c r="C63" s="47"/>
      <c r="D63" s="8"/>
    </row>
    <row r="64" spans="1:4" x14ac:dyDescent="0.25">
      <c r="A64" s="47"/>
      <c r="B64" s="46"/>
      <c r="C64" s="47"/>
      <c r="D64" s="8"/>
    </row>
    <row r="65" spans="1:4" x14ac:dyDescent="0.25">
      <c r="A65" s="47"/>
      <c r="B65" s="46"/>
      <c r="C65" s="47"/>
      <c r="D65" s="8"/>
    </row>
    <row r="66" spans="1:4" x14ac:dyDescent="0.25">
      <c r="A66" s="47"/>
      <c r="B66" s="47"/>
      <c r="C66" s="47"/>
      <c r="D66" s="8"/>
    </row>
    <row r="67" spans="1:4" x14ac:dyDescent="0.25">
      <c r="A67" s="47"/>
      <c r="B67" s="47"/>
      <c r="C67" s="47"/>
      <c r="D67" s="8"/>
    </row>
    <row r="68" spans="1:4" x14ac:dyDescent="0.25">
      <c r="A68" s="47"/>
      <c r="B68" s="47"/>
      <c r="C68" s="47"/>
      <c r="D68" s="8"/>
    </row>
    <row r="69" spans="1:4" x14ac:dyDescent="0.25">
      <c r="A69" s="47"/>
      <c r="B69" s="47"/>
      <c r="C69" s="47"/>
      <c r="D69" s="8"/>
    </row>
    <row r="70" spans="1:4" x14ac:dyDescent="0.25">
      <c r="A70" s="47"/>
      <c r="B70" s="47"/>
      <c r="C70" s="47"/>
      <c r="D70" s="9"/>
    </row>
    <row r="71" spans="1:4" x14ac:dyDescent="0.25">
      <c r="A71" s="11"/>
      <c r="B71" s="8"/>
      <c r="C71" s="10"/>
      <c r="D71" s="10"/>
    </row>
    <row r="72" spans="1:4" x14ac:dyDescent="0.25">
      <c r="A72" s="11"/>
      <c r="B72" s="9"/>
      <c r="C72" s="11"/>
      <c r="D72" s="10"/>
    </row>
    <row r="73" spans="1:4" x14ac:dyDescent="0.25">
      <c r="A73" s="11"/>
      <c r="B73" s="8"/>
      <c r="C73" s="10"/>
      <c r="D73" s="10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D17" sqref="D17"/>
    </sheetView>
  </sheetViews>
  <sheetFormatPr defaultColWidth="9"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1" t="s">
        <v>0</v>
      </c>
      <c r="C1" s="71"/>
      <c r="D1" s="71"/>
    </row>
    <row r="2" spans="1:4" ht="15.75" x14ac:dyDescent="0.25">
      <c r="A2" s="1"/>
      <c r="B2" s="27" t="s">
        <v>1</v>
      </c>
      <c r="C2" s="39"/>
      <c r="D2" s="39"/>
    </row>
    <row r="3" spans="1:4" ht="15.75" x14ac:dyDescent="0.25">
      <c r="A3" s="1"/>
      <c r="B3" s="71" t="s">
        <v>38</v>
      </c>
      <c r="C3" s="71"/>
      <c r="D3" s="71"/>
    </row>
    <row r="4" spans="1:4" ht="26.25" x14ac:dyDescent="0.25">
      <c r="A4" s="7"/>
      <c r="B4" s="3" t="s">
        <v>3</v>
      </c>
      <c r="C4" s="2" t="s">
        <v>4</v>
      </c>
      <c r="D4" s="3" t="s">
        <v>5</v>
      </c>
    </row>
    <row r="5" spans="1:4" x14ac:dyDescent="0.25">
      <c r="A5" s="45"/>
      <c r="B5" s="46" t="s">
        <v>21</v>
      </c>
      <c r="C5" s="45"/>
      <c r="D5" s="2"/>
    </row>
    <row r="6" spans="1:4" x14ac:dyDescent="0.25">
      <c r="A6" s="45">
        <v>1</v>
      </c>
      <c r="B6" s="47" t="s">
        <v>39</v>
      </c>
      <c r="C6" s="50">
        <v>248</v>
      </c>
      <c r="D6" s="8">
        <f>C6</f>
        <v>248</v>
      </c>
    </row>
    <row r="7" spans="1:4" x14ac:dyDescent="0.25">
      <c r="A7" s="45"/>
      <c r="B7" s="46" t="s">
        <v>26</v>
      </c>
      <c r="C7" s="50"/>
      <c r="D7" s="7"/>
    </row>
    <row r="8" spans="1:4" ht="30" x14ac:dyDescent="0.25">
      <c r="A8" s="45">
        <v>1</v>
      </c>
      <c r="B8" s="47" t="s">
        <v>40</v>
      </c>
      <c r="C8" s="50">
        <v>440</v>
      </c>
      <c r="D8" s="8"/>
    </row>
    <row r="9" spans="1:4" ht="30" x14ac:dyDescent="0.25">
      <c r="A9" s="47">
        <v>2</v>
      </c>
      <c r="B9" s="47" t="s">
        <v>41</v>
      </c>
      <c r="C9" s="47">
        <v>1320</v>
      </c>
      <c r="D9" s="8"/>
    </row>
    <row r="10" spans="1:4" x14ac:dyDescent="0.25">
      <c r="A10" s="45"/>
      <c r="B10" s="46" t="s">
        <v>27</v>
      </c>
      <c r="C10" s="46">
        <f>SUM(C8:C9)</f>
        <v>1760</v>
      </c>
      <c r="D10" s="8">
        <f>C10+D6</f>
        <v>2008</v>
      </c>
    </row>
    <row r="11" spans="1:4" x14ac:dyDescent="0.25">
      <c r="A11" s="45"/>
      <c r="B11" s="46" t="s">
        <v>30</v>
      </c>
      <c r="C11" s="46"/>
      <c r="D11" s="8"/>
    </row>
    <row r="12" spans="1:4" ht="30" x14ac:dyDescent="0.25">
      <c r="A12" s="47">
        <v>1</v>
      </c>
      <c r="B12" s="47" t="s">
        <v>42</v>
      </c>
      <c r="C12" s="47">
        <v>415</v>
      </c>
      <c r="D12" s="8">
        <f>C12+D10</f>
        <v>2423</v>
      </c>
    </row>
    <row r="13" spans="1:4" x14ac:dyDescent="0.25">
      <c r="A13" s="47"/>
      <c r="B13" s="46" t="s">
        <v>59</v>
      </c>
      <c r="C13" s="47"/>
      <c r="D13" s="8"/>
    </row>
    <row r="14" spans="1:4" ht="30" x14ac:dyDescent="0.25">
      <c r="A14" s="47">
        <v>1</v>
      </c>
      <c r="B14" s="47" t="s">
        <v>111</v>
      </c>
      <c r="C14" s="47">
        <v>589.6</v>
      </c>
      <c r="D14" s="8">
        <f>C14+D12</f>
        <v>3012.6</v>
      </c>
    </row>
    <row r="15" spans="1:4" x14ac:dyDescent="0.25">
      <c r="A15" s="47"/>
      <c r="B15" s="46" t="s">
        <v>61</v>
      </c>
      <c r="C15" s="46"/>
      <c r="D15" s="8"/>
    </row>
    <row r="16" spans="1:4" x14ac:dyDescent="0.25">
      <c r="A16" s="47">
        <v>1</v>
      </c>
      <c r="B16" s="47" t="s">
        <v>120</v>
      </c>
      <c r="C16" s="47">
        <v>1066.8</v>
      </c>
      <c r="D16" s="8">
        <f>C16+D14</f>
        <v>4079.3999999999996</v>
      </c>
    </row>
    <row r="17" spans="1:4" x14ac:dyDescent="0.25">
      <c r="A17" s="47"/>
      <c r="B17" s="47"/>
      <c r="C17" s="47"/>
      <c r="D17" s="8"/>
    </row>
    <row r="18" spans="1:4" x14ac:dyDescent="0.25">
      <c r="A18" s="47"/>
      <c r="B18" s="47"/>
      <c r="C18" s="47"/>
      <c r="D18" s="8"/>
    </row>
    <row r="19" spans="1:4" x14ac:dyDescent="0.25">
      <c r="A19" s="47"/>
      <c r="B19" s="46"/>
      <c r="C19" s="46"/>
      <c r="D19" s="8"/>
    </row>
    <row r="20" spans="1:4" x14ac:dyDescent="0.25">
      <c r="A20" s="47"/>
      <c r="B20" s="46"/>
      <c r="C20" s="47"/>
      <c r="D20" s="8"/>
    </row>
    <row r="21" spans="1:4" x14ac:dyDescent="0.25">
      <c r="A21" s="47"/>
      <c r="B21" s="47"/>
      <c r="C21" s="47"/>
      <c r="D21" s="8"/>
    </row>
    <row r="22" spans="1:4" x14ac:dyDescent="0.25">
      <c r="A22" s="47"/>
      <c r="B22" s="47"/>
      <c r="C22" s="47"/>
      <c r="D22" s="8"/>
    </row>
    <row r="23" spans="1:4" x14ac:dyDescent="0.25">
      <c r="A23" s="47"/>
      <c r="B23" s="47"/>
      <c r="C23" s="47"/>
      <c r="D23" s="8"/>
    </row>
    <row r="24" spans="1:4" x14ac:dyDescent="0.25">
      <c r="A24" s="47"/>
      <c r="B24" s="46"/>
      <c r="C24" s="47"/>
      <c r="D24" s="8"/>
    </row>
    <row r="25" spans="1:4" x14ac:dyDescent="0.25">
      <c r="A25" s="47"/>
      <c r="B25" s="47"/>
      <c r="C25" s="47"/>
      <c r="D25" s="8"/>
    </row>
    <row r="26" spans="1:4" x14ac:dyDescent="0.25">
      <c r="A26" s="47"/>
      <c r="B26" s="46"/>
      <c r="C26" s="47"/>
      <c r="D26" s="9"/>
    </row>
    <row r="27" spans="1:4" x14ac:dyDescent="0.25">
      <c r="A27" s="47"/>
      <c r="B27" s="47"/>
      <c r="C27" s="47"/>
      <c r="D27" s="8"/>
    </row>
    <row r="28" spans="1:4" x14ac:dyDescent="0.25">
      <c r="A28" s="47"/>
      <c r="B28" s="46"/>
      <c r="C28" s="47"/>
      <c r="D28" s="8"/>
    </row>
    <row r="29" spans="1:4" x14ac:dyDescent="0.25">
      <c r="A29" s="47"/>
      <c r="B29" s="47"/>
      <c r="C29" s="47"/>
      <c r="D29" s="8"/>
    </row>
    <row r="30" spans="1:4" x14ac:dyDescent="0.25">
      <c r="A30" s="47"/>
      <c r="B30" s="47"/>
      <c r="C30" s="47"/>
      <c r="D30" s="8"/>
    </row>
    <row r="31" spans="1:4" x14ac:dyDescent="0.25">
      <c r="A31" s="47"/>
      <c r="B31" s="47"/>
      <c r="C31" s="47"/>
      <c r="D31" s="8"/>
    </row>
    <row r="32" spans="1:4" x14ac:dyDescent="0.25">
      <c r="A32" s="47"/>
      <c r="B32" s="47"/>
      <c r="C32" s="47"/>
      <c r="D32" s="8"/>
    </row>
    <row r="33" spans="1:4" x14ac:dyDescent="0.25">
      <c r="A33" s="47"/>
      <c r="B33" s="46"/>
      <c r="C33" s="47"/>
      <c r="D33" s="8"/>
    </row>
    <row r="34" spans="1:4" x14ac:dyDescent="0.25">
      <c r="A34" s="47"/>
      <c r="B34" s="47"/>
      <c r="C34" s="47"/>
      <c r="D34" s="8"/>
    </row>
    <row r="35" spans="1:4" x14ac:dyDescent="0.25">
      <c r="A35" s="47"/>
      <c r="B35" s="46"/>
      <c r="C35" s="47"/>
      <c r="D35" s="8"/>
    </row>
    <row r="36" spans="1:4" x14ac:dyDescent="0.25">
      <c r="A36" s="47"/>
      <c r="B36" s="47"/>
      <c r="C36" s="47"/>
      <c r="D36" s="8"/>
    </row>
    <row r="37" spans="1:4" x14ac:dyDescent="0.25">
      <c r="A37" s="53"/>
      <c r="B37" s="47"/>
      <c r="C37" s="53"/>
      <c r="D37" s="10"/>
    </row>
    <row r="38" spans="1:4" x14ac:dyDescent="0.25">
      <c r="A38" s="53"/>
      <c r="B38" s="47"/>
      <c r="C38" s="53"/>
      <c r="D38" s="10"/>
    </row>
    <row r="39" spans="1:4" x14ac:dyDescent="0.25">
      <c r="A39" s="53"/>
      <c r="B39" s="46"/>
      <c r="C39" s="53"/>
      <c r="D39" s="10"/>
    </row>
    <row r="40" spans="1:4" x14ac:dyDescent="0.25">
      <c r="A40" s="53"/>
      <c r="B40" s="46"/>
      <c r="C40" s="53"/>
      <c r="D40" s="11"/>
    </row>
    <row r="41" spans="1:4" x14ac:dyDescent="0.25">
      <c r="A41" s="53"/>
      <c r="B41" s="47"/>
      <c r="C41" s="53"/>
      <c r="D41" s="11"/>
    </row>
    <row r="42" spans="1:4" x14ac:dyDescent="0.25">
      <c r="A42" s="53"/>
      <c r="B42" s="47"/>
      <c r="C42" s="53"/>
      <c r="D42" s="10"/>
    </row>
    <row r="43" spans="1:4" x14ac:dyDescent="0.25">
      <c r="A43" s="53"/>
      <c r="B43" s="47"/>
      <c r="C43" s="53"/>
      <c r="D43" s="11"/>
    </row>
    <row r="44" spans="1:4" x14ac:dyDescent="0.25">
      <c r="A44" s="53"/>
      <c r="B44" s="47"/>
      <c r="C44" s="53"/>
      <c r="D44" s="10"/>
    </row>
    <row r="45" spans="1:4" x14ac:dyDescent="0.25">
      <c r="A45" s="11"/>
      <c r="B45" s="8"/>
      <c r="C45" s="11"/>
      <c r="D45" s="11"/>
    </row>
    <row r="46" spans="1:4" x14ac:dyDescent="0.25">
      <c r="A46" s="11"/>
      <c r="B46" s="9"/>
      <c r="C46" s="11"/>
      <c r="D46" s="10"/>
    </row>
    <row r="47" spans="1:4" x14ac:dyDescent="0.25">
      <c r="A47" s="11"/>
      <c r="B47" s="8"/>
      <c r="C47" s="11"/>
      <c r="D47" s="10"/>
    </row>
    <row r="48" spans="1:4" x14ac:dyDescent="0.25">
      <c r="A48" s="11"/>
      <c r="B48" s="9"/>
      <c r="C48" s="11"/>
      <c r="D48" s="10"/>
    </row>
    <row r="49" spans="1:4" x14ac:dyDescent="0.25">
      <c r="A49" s="11"/>
      <c r="B49" s="8"/>
      <c r="C49" s="11"/>
      <c r="D49" s="10"/>
    </row>
    <row r="50" spans="1:4" x14ac:dyDescent="0.25">
      <c r="A50" s="11"/>
      <c r="B50" s="9"/>
      <c r="C50" s="11"/>
      <c r="D50" s="10"/>
    </row>
    <row r="51" spans="1:4" x14ac:dyDescent="0.25">
      <c r="A51" s="11"/>
      <c r="B51" s="9"/>
      <c r="C51" s="11"/>
      <c r="D51" s="10"/>
    </row>
    <row r="52" spans="1:4" x14ac:dyDescent="0.25">
      <c r="A52" s="11"/>
      <c r="B52" s="9"/>
      <c r="C52" s="11"/>
      <c r="D52" s="10"/>
    </row>
    <row r="53" spans="1:4" x14ac:dyDescent="0.25">
      <c r="A53" s="11"/>
      <c r="B53" s="9"/>
      <c r="C53" s="11"/>
      <c r="D53" s="10"/>
    </row>
    <row r="54" spans="1:4" x14ac:dyDescent="0.25">
      <c r="A54" s="11"/>
      <c r="B54" s="9"/>
      <c r="C54" s="11"/>
      <c r="D54" s="11"/>
    </row>
    <row r="55" spans="1:4" x14ac:dyDescent="0.25">
      <c r="A55" s="11"/>
      <c r="B55" s="9"/>
      <c r="C55" s="11"/>
      <c r="D55" s="11"/>
    </row>
    <row r="56" spans="1:4" x14ac:dyDescent="0.25">
      <c r="A56" s="11"/>
      <c r="B56" s="8"/>
      <c r="C56" s="10"/>
      <c r="D56" s="10"/>
    </row>
    <row r="57" spans="1:4" x14ac:dyDescent="0.25">
      <c r="A57" s="11"/>
      <c r="B57" s="8"/>
      <c r="C57" s="11"/>
      <c r="D57" s="11"/>
    </row>
    <row r="58" spans="1:4" x14ac:dyDescent="0.25">
      <c r="A58" s="11"/>
      <c r="B58" s="9"/>
      <c r="C58" s="11"/>
      <c r="D58" s="11"/>
    </row>
    <row r="59" spans="1:4" x14ac:dyDescent="0.25">
      <c r="A59" s="11"/>
      <c r="B59" s="8"/>
      <c r="C59" s="10"/>
      <c r="D59" s="10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D10" sqref="D10"/>
    </sheetView>
  </sheetViews>
  <sheetFormatPr defaultColWidth="9"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1" t="s">
        <v>0</v>
      </c>
      <c r="C1" s="71"/>
      <c r="D1" s="71"/>
      <c r="E1" s="41"/>
      <c r="F1" s="41"/>
      <c r="G1" s="41"/>
      <c r="H1" s="41"/>
    </row>
    <row r="2" spans="1:8" ht="15.95" customHeight="1" x14ac:dyDescent="0.25">
      <c r="A2" s="1"/>
      <c r="B2" s="72" t="s">
        <v>1</v>
      </c>
      <c r="C2" s="72"/>
      <c r="D2" s="72"/>
      <c r="E2" s="1"/>
      <c r="F2" s="1"/>
      <c r="G2" s="1"/>
      <c r="H2" s="1"/>
    </row>
    <row r="3" spans="1:8" ht="15.95" customHeight="1" x14ac:dyDescent="0.25">
      <c r="A3" s="1"/>
      <c r="B3" s="71" t="s">
        <v>43</v>
      </c>
      <c r="C3" s="71"/>
      <c r="D3" s="71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48"/>
      <c r="B5" s="46" t="s">
        <v>24</v>
      </c>
      <c r="C5" s="48"/>
      <c r="D5" s="7"/>
      <c r="E5" s="1"/>
      <c r="F5" s="1"/>
      <c r="G5" s="1"/>
      <c r="H5" s="1"/>
    </row>
    <row r="6" spans="1:8" ht="30" x14ac:dyDescent="0.25">
      <c r="A6" s="47">
        <v>1</v>
      </c>
      <c r="B6" s="47" t="s">
        <v>44</v>
      </c>
      <c r="C6" s="50">
        <v>16800</v>
      </c>
      <c r="D6" s="8">
        <f>C6</f>
        <v>16800</v>
      </c>
    </row>
    <row r="7" spans="1:8" x14ac:dyDescent="0.25">
      <c r="A7" s="53"/>
      <c r="B7" s="46" t="s">
        <v>30</v>
      </c>
      <c r="C7" s="55"/>
      <c r="D7" s="10"/>
    </row>
    <row r="8" spans="1:8" ht="30" x14ac:dyDescent="0.25">
      <c r="A8" s="53">
        <v>1</v>
      </c>
      <c r="B8" s="47" t="s">
        <v>45</v>
      </c>
      <c r="C8" s="55">
        <v>987.3</v>
      </c>
      <c r="D8" s="13">
        <f>C8+D6</f>
        <v>17787.3</v>
      </c>
    </row>
    <row r="9" spans="1:8" x14ac:dyDescent="0.25">
      <c r="A9" s="57"/>
      <c r="B9" s="65"/>
      <c r="C9" s="53"/>
      <c r="D9" s="10"/>
    </row>
    <row r="10" spans="1:8" x14ac:dyDescent="0.25">
      <c r="A10" s="59"/>
      <c r="B10" s="70"/>
      <c r="C10" s="61"/>
      <c r="D10" s="19"/>
    </row>
    <row r="11" spans="1:8" x14ac:dyDescent="0.25">
      <c r="A11" s="53"/>
      <c r="B11" s="47"/>
      <c r="C11" s="53"/>
      <c r="D11" s="10"/>
    </row>
    <row r="12" spans="1:8" x14ac:dyDescent="0.25">
      <c r="A12" s="53"/>
      <c r="B12" s="52"/>
      <c r="C12" s="52"/>
      <c r="D12" s="10"/>
    </row>
    <row r="13" spans="1:8" x14ac:dyDescent="0.25">
      <c r="A13" s="53"/>
      <c r="B13" s="53"/>
      <c r="C13" s="53"/>
      <c r="D13" s="10"/>
    </row>
    <row r="14" spans="1:8" x14ac:dyDescent="0.25">
      <c r="A14" s="53"/>
      <c r="B14" s="53"/>
      <c r="C14" s="53"/>
      <c r="D14" s="10"/>
    </row>
    <row r="15" spans="1:8" x14ac:dyDescent="0.25">
      <c r="A15" s="53"/>
      <c r="B15" s="53"/>
      <c r="C15" s="53"/>
      <c r="D15" s="10"/>
    </row>
    <row r="16" spans="1:8" x14ac:dyDescent="0.25">
      <c r="A16" s="53"/>
      <c r="B16" s="63"/>
      <c r="C16" s="53"/>
      <c r="D16" s="11"/>
    </row>
    <row r="17" spans="1:4" x14ac:dyDescent="0.25">
      <c r="A17" s="53"/>
      <c r="B17" s="53"/>
      <c r="C17" s="53"/>
      <c r="D17" s="11"/>
    </row>
    <row r="18" spans="1:4" x14ac:dyDescent="0.25">
      <c r="A18" s="53"/>
      <c r="B18" s="53"/>
      <c r="C18" s="53"/>
      <c r="D18" s="10"/>
    </row>
    <row r="19" spans="1:4" x14ac:dyDescent="0.25">
      <c r="A19" s="53"/>
      <c r="B19" s="53"/>
      <c r="C19" s="53"/>
      <c r="D19" s="11"/>
    </row>
    <row r="20" spans="1:4" x14ac:dyDescent="0.25">
      <c r="A20" s="53"/>
      <c r="B20" s="47"/>
      <c r="C20" s="53"/>
      <c r="D20" s="10"/>
    </row>
    <row r="21" spans="1:4" x14ac:dyDescent="0.25">
      <c r="A21" s="53"/>
      <c r="B21" s="47"/>
      <c r="C21" s="53"/>
      <c r="D21" s="11"/>
    </row>
    <row r="22" spans="1:4" x14ac:dyDescent="0.25">
      <c r="A22" s="53"/>
      <c r="B22" s="52"/>
      <c r="C22" s="52"/>
      <c r="D22" s="10"/>
    </row>
    <row r="23" spans="1:4" x14ac:dyDescent="0.25">
      <c r="A23" s="53"/>
      <c r="B23" s="52"/>
      <c r="C23" s="53"/>
      <c r="D23" s="11"/>
    </row>
    <row r="24" spans="1:4" x14ac:dyDescent="0.25">
      <c r="A24" s="53"/>
      <c r="B24" s="47"/>
      <c r="C24" s="53"/>
      <c r="D24" s="11"/>
    </row>
    <row r="25" spans="1:4" x14ac:dyDescent="0.25">
      <c r="A25" s="53"/>
      <c r="B25" s="47"/>
      <c r="C25" s="53"/>
      <c r="D25" s="10"/>
    </row>
    <row r="26" spans="1:4" x14ac:dyDescent="0.25">
      <c r="A26" s="53"/>
      <c r="B26" s="52"/>
      <c r="C26" s="52"/>
      <c r="D26" s="10"/>
    </row>
    <row r="27" spans="1:4" x14ac:dyDescent="0.25">
      <c r="A27" s="53"/>
      <c r="B27" s="53"/>
      <c r="C27" s="53"/>
      <c r="D27" s="11"/>
    </row>
    <row r="28" spans="1:4" x14ac:dyDescent="0.25">
      <c r="A28" s="53"/>
      <c r="B28" s="52"/>
      <c r="C28" s="52"/>
      <c r="D28" s="10"/>
    </row>
    <row r="29" spans="1:4" x14ac:dyDescent="0.25">
      <c r="A29" s="53"/>
      <c r="B29" s="52"/>
      <c r="C29" s="53"/>
      <c r="D29" s="11"/>
    </row>
    <row r="30" spans="1:4" x14ac:dyDescent="0.25">
      <c r="A30" s="53"/>
      <c r="B30" s="53"/>
      <c r="C30" s="53"/>
      <c r="D30" s="11"/>
    </row>
    <row r="31" spans="1:4" x14ac:dyDescent="0.25">
      <c r="A31" s="53"/>
      <c r="B31" s="52"/>
      <c r="C31" s="52"/>
      <c r="D31" s="10"/>
    </row>
    <row r="32" spans="1:4" x14ac:dyDescent="0.25">
      <c r="A32" s="64"/>
      <c r="B32" s="64"/>
      <c r="C32" s="64"/>
    </row>
    <row r="33" spans="1:3" x14ac:dyDescent="0.25">
      <c r="A33" s="64"/>
      <c r="B33" s="64"/>
      <c r="C33" s="64"/>
    </row>
    <row r="34" spans="1:3" x14ac:dyDescent="0.25">
      <c r="A34" s="64"/>
      <c r="B34" s="64"/>
      <c r="C34" s="6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C14" sqref="C14"/>
    </sheetView>
  </sheetViews>
  <sheetFormatPr defaultColWidth="9"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1" t="s">
        <v>0</v>
      </c>
      <c r="C1" s="71"/>
      <c r="D1" s="71"/>
    </row>
    <row r="2" spans="1:4" ht="15.75" x14ac:dyDescent="0.25">
      <c r="A2" s="1"/>
      <c r="B2" s="72" t="s">
        <v>1</v>
      </c>
      <c r="C2" s="72"/>
      <c r="D2" s="72"/>
    </row>
    <row r="3" spans="1:4" ht="15.75" x14ac:dyDescent="0.25">
      <c r="A3" s="1"/>
      <c r="B3" s="71" t="s">
        <v>46</v>
      </c>
      <c r="C3" s="71"/>
      <c r="D3" s="71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45"/>
      <c r="B5" s="46" t="s">
        <v>13</v>
      </c>
      <c r="C5" s="46"/>
      <c r="D5" s="8"/>
    </row>
    <row r="6" spans="1:4" ht="30" x14ac:dyDescent="0.25">
      <c r="A6" s="47">
        <v>1</v>
      </c>
      <c r="B6" s="47" t="s">
        <v>47</v>
      </c>
      <c r="C6" s="47">
        <v>1332.76</v>
      </c>
      <c r="D6" s="8">
        <f>C6</f>
        <v>1332.76</v>
      </c>
    </row>
    <row r="7" spans="1:4" x14ac:dyDescent="0.25">
      <c r="A7" s="48"/>
      <c r="B7" s="46" t="s">
        <v>21</v>
      </c>
      <c r="C7" s="49"/>
      <c r="D7" s="7"/>
    </row>
    <row r="8" spans="1:4" x14ac:dyDescent="0.25">
      <c r="A8" s="48">
        <v>1</v>
      </c>
      <c r="B8" s="47" t="s">
        <v>48</v>
      </c>
      <c r="C8" s="50">
        <v>1850.2</v>
      </c>
      <c r="D8" s="7"/>
    </row>
    <row r="9" spans="1:4" x14ac:dyDescent="0.25">
      <c r="A9" s="46">
        <v>2</v>
      </c>
      <c r="B9" s="47" t="s">
        <v>49</v>
      </c>
      <c r="C9" s="50">
        <v>1076.3</v>
      </c>
      <c r="D9" s="8"/>
    </row>
    <row r="10" spans="1:4" x14ac:dyDescent="0.25">
      <c r="A10" s="46"/>
      <c r="B10" s="46" t="s">
        <v>23</v>
      </c>
      <c r="C10" s="51">
        <f>SUM(C8:C9)</f>
        <v>2926.5</v>
      </c>
      <c r="D10" s="8">
        <f>C10+D6</f>
        <v>4259.26</v>
      </c>
    </row>
    <row r="11" spans="1:4" x14ac:dyDescent="0.25">
      <c r="A11" s="46"/>
      <c r="B11" s="46" t="s">
        <v>26</v>
      </c>
      <c r="C11" s="51"/>
      <c r="D11" s="8"/>
    </row>
    <row r="12" spans="1:4" x14ac:dyDescent="0.25">
      <c r="A12" s="52">
        <v>1</v>
      </c>
      <c r="B12" s="53" t="s">
        <v>50</v>
      </c>
      <c r="C12" s="54">
        <v>897.6</v>
      </c>
      <c r="D12" s="10">
        <f>C12+D10</f>
        <v>5156.8599999999997</v>
      </c>
    </row>
    <row r="13" spans="1:4" x14ac:dyDescent="0.25">
      <c r="A13" s="53"/>
      <c r="B13" s="46" t="s">
        <v>30</v>
      </c>
      <c r="C13" s="55"/>
      <c r="D13" s="56"/>
    </row>
    <row r="14" spans="1:4" x14ac:dyDescent="0.25">
      <c r="A14" s="57">
        <v>1</v>
      </c>
      <c r="B14" s="58" t="s">
        <v>51</v>
      </c>
      <c r="C14" s="53">
        <v>3547</v>
      </c>
      <c r="D14" s="10"/>
    </row>
    <row r="15" spans="1:4" x14ac:dyDescent="0.25">
      <c r="A15" s="59">
        <v>2</v>
      </c>
      <c r="B15" s="60" t="s">
        <v>52</v>
      </c>
      <c r="C15" s="61">
        <v>1800</v>
      </c>
      <c r="D15" s="62"/>
    </row>
    <row r="16" spans="1:4" x14ac:dyDescent="0.25">
      <c r="A16" s="53"/>
      <c r="B16" s="46" t="s">
        <v>32</v>
      </c>
      <c r="C16" s="52">
        <f>SUM(C14:C15)</f>
        <v>5347</v>
      </c>
      <c r="D16" s="10">
        <f>C16+D12</f>
        <v>10503.86</v>
      </c>
    </row>
    <row r="17" spans="1:4" x14ac:dyDescent="0.25">
      <c r="A17" s="53"/>
      <c r="B17" s="53"/>
      <c r="C17" s="53"/>
      <c r="D17" s="11"/>
    </row>
    <row r="18" spans="1:4" x14ac:dyDescent="0.25">
      <c r="A18" s="53"/>
      <c r="B18" s="53"/>
      <c r="C18" s="53"/>
      <c r="D18" s="11"/>
    </row>
    <row r="19" spans="1:4" x14ac:dyDescent="0.25">
      <c r="A19" s="53"/>
      <c r="B19" s="52"/>
      <c r="C19" s="52"/>
      <c r="D19" s="10"/>
    </row>
    <row r="20" spans="1:4" x14ac:dyDescent="0.25">
      <c r="A20" s="53"/>
      <c r="B20" s="52"/>
      <c r="C20" s="53"/>
      <c r="D20" s="11"/>
    </row>
    <row r="21" spans="1:4" x14ac:dyDescent="0.25">
      <c r="A21" s="53"/>
      <c r="B21" s="63"/>
      <c r="C21" s="53"/>
      <c r="D21" s="11"/>
    </row>
    <row r="22" spans="1:4" x14ac:dyDescent="0.25">
      <c r="A22" s="53"/>
      <c r="B22" s="53"/>
      <c r="C22" s="53"/>
      <c r="D22" s="11"/>
    </row>
    <row r="23" spans="1:4" x14ac:dyDescent="0.25">
      <c r="A23" s="53"/>
      <c r="B23" s="52"/>
      <c r="C23" s="52"/>
      <c r="D23" s="10"/>
    </row>
    <row r="24" spans="1:4" x14ac:dyDescent="0.25">
      <c r="A24" s="53"/>
      <c r="B24" s="52"/>
      <c r="C24" s="53"/>
      <c r="D24" s="11"/>
    </row>
    <row r="25" spans="1:4" x14ac:dyDescent="0.25">
      <c r="A25" s="53"/>
      <c r="B25" s="47"/>
      <c r="C25" s="53"/>
      <c r="D25" s="11"/>
    </row>
    <row r="26" spans="1:4" x14ac:dyDescent="0.25">
      <c r="A26" s="53"/>
      <c r="B26" s="47"/>
      <c r="C26" s="53"/>
      <c r="D26" s="11"/>
    </row>
    <row r="27" spans="1:4" x14ac:dyDescent="0.25">
      <c r="A27" s="53"/>
      <c r="B27" s="52"/>
      <c r="C27" s="52"/>
      <c r="D27" s="10"/>
    </row>
    <row r="28" spans="1:4" x14ac:dyDescent="0.25">
      <c r="A28" s="53"/>
      <c r="B28" s="52"/>
      <c r="C28" s="53"/>
      <c r="D28" s="11"/>
    </row>
    <row r="29" spans="1:4" x14ac:dyDescent="0.25">
      <c r="A29" s="53"/>
      <c r="B29" s="47"/>
      <c r="C29" s="53"/>
      <c r="D29" s="11"/>
    </row>
    <row r="30" spans="1:4" x14ac:dyDescent="0.25">
      <c r="A30" s="53"/>
      <c r="B30" s="47"/>
      <c r="C30" s="53"/>
      <c r="D30" s="10"/>
    </row>
    <row r="31" spans="1:4" x14ac:dyDescent="0.25">
      <c r="A31" s="53"/>
      <c r="B31" s="52"/>
      <c r="C31" s="52"/>
      <c r="D31" s="10"/>
    </row>
    <row r="32" spans="1:4" x14ac:dyDescent="0.25">
      <c r="A32" s="53"/>
      <c r="B32" s="53"/>
      <c r="C32" s="53"/>
      <c r="D32" s="11"/>
    </row>
    <row r="33" spans="1:4" x14ac:dyDescent="0.25">
      <c r="A33" s="53"/>
      <c r="B33" s="52"/>
      <c r="C33" s="52"/>
      <c r="D33" s="10"/>
    </row>
    <row r="34" spans="1:4" x14ac:dyDescent="0.25">
      <c r="A34" s="53"/>
      <c r="B34" s="52"/>
      <c r="C34" s="53"/>
      <c r="D34" s="11"/>
    </row>
    <row r="35" spans="1:4" x14ac:dyDescent="0.25">
      <c r="A35" s="53"/>
      <c r="B35" s="53"/>
      <c r="C35" s="53"/>
      <c r="D35" s="11"/>
    </row>
    <row r="36" spans="1:4" x14ac:dyDescent="0.25">
      <c r="A36" s="53"/>
      <c r="B36" s="52"/>
      <c r="C36" s="52"/>
      <c r="D36" s="10"/>
    </row>
    <row r="37" spans="1:4" x14ac:dyDescent="0.25">
      <c r="A37" s="64"/>
      <c r="B37" s="64"/>
      <c r="C37" s="6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3" sqref="D13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9.5703125" customWidth="1"/>
    <col min="4" max="4" width="12.7109375" customWidth="1"/>
  </cols>
  <sheetData>
    <row r="1" spans="1:8" ht="21" x14ac:dyDescent="0.35">
      <c r="A1" s="1"/>
      <c r="B1" s="73" t="s">
        <v>53</v>
      </c>
      <c r="C1" s="73"/>
      <c r="D1" s="73"/>
      <c r="E1" s="41"/>
      <c r="F1" s="41"/>
      <c r="G1" s="41"/>
      <c r="H1" s="41"/>
    </row>
    <row r="2" spans="1:8" ht="15.75" x14ac:dyDescent="0.25">
      <c r="A2" s="1"/>
      <c r="B2" s="72" t="s">
        <v>1</v>
      </c>
      <c r="C2" s="72"/>
      <c r="D2" s="72"/>
      <c r="E2" s="1"/>
      <c r="F2" s="1"/>
      <c r="G2" s="1"/>
      <c r="H2" s="1"/>
    </row>
    <row r="3" spans="1:8" ht="15.75" x14ac:dyDescent="0.25">
      <c r="A3" s="1"/>
      <c r="B3" s="71" t="s">
        <v>54</v>
      </c>
      <c r="C3" s="71"/>
      <c r="D3" s="71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2"/>
      <c r="B5" s="42" t="s">
        <v>24</v>
      </c>
      <c r="C5" s="7"/>
      <c r="D5" s="2"/>
      <c r="E5" s="1"/>
      <c r="F5" s="1"/>
      <c r="G5" s="1"/>
      <c r="H5" s="1"/>
    </row>
    <row r="6" spans="1:8" s="1" customFormat="1" x14ac:dyDescent="0.25">
      <c r="A6" s="9">
        <v>1</v>
      </c>
      <c r="B6" s="9" t="s">
        <v>55</v>
      </c>
      <c r="C6" s="8">
        <v>3753.1</v>
      </c>
      <c r="D6" s="8">
        <f>C6</f>
        <v>3753.1</v>
      </c>
    </row>
    <row r="7" spans="1:8" s="1" customFormat="1" x14ac:dyDescent="0.25">
      <c r="A7" s="9"/>
      <c r="B7" s="8" t="s">
        <v>26</v>
      </c>
      <c r="C7" s="9"/>
      <c r="D7" s="43"/>
    </row>
    <row r="8" spans="1:8" s="20" customFormat="1" x14ac:dyDescent="0.25">
      <c r="A8" s="11">
        <v>1</v>
      </c>
      <c r="B8" s="11" t="s">
        <v>56</v>
      </c>
      <c r="C8" s="11">
        <v>4031.7</v>
      </c>
      <c r="D8" s="44">
        <f>C8+D6</f>
        <v>7784.8</v>
      </c>
    </row>
    <row r="9" spans="1:8" x14ac:dyDescent="0.25">
      <c r="A9" s="11"/>
      <c r="B9" s="8" t="s">
        <v>30</v>
      </c>
      <c r="C9" s="11"/>
      <c r="D9" s="44"/>
    </row>
    <row r="10" spans="1:8" x14ac:dyDescent="0.25">
      <c r="A10" s="11">
        <v>1</v>
      </c>
      <c r="B10" s="9" t="s">
        <v>57</v>
      </c>
      <c r="C10" s="11">
        <v>6838.74</v>
      </c>
      <c r="D10" s="44">
        <f>C10+D8</f>
        <v>14623.54</v>
      </c>
    </row>
    <row r="11" spans="1:8" s="20" customFormat="1" x14ac:dyDescent="0.25">
      <c r="A11" s="11"/>
      <c r="B11" s="8" t="s">
        <v>61</v>
      </c>
      <c r="C11" s="11"/>
      <c r="D11" s="44"/>
    </row>
    <row r="12" spans="1:8" ht="30" x14ac:dyDescent="0.25">
      <c r="A12" s="11">
        <v>1</v>
      </c>
      <c r="B12" s="69" t="s">
        <v>121</v>
      </c>
      <c r="C12" s="11">
        <v>4974</v>
      </c>
      <c r="D12" s="44">
        <f>C12+D10</f>
        <v>19597.54</v>
      </c>
    </row>
    <row r="13" spans="1:8" x14ac:dyDescent="0.25">
      <c r="A13" s="10"/>
      <c r="B13" s="8"/>
      <c r="C13" s="10"/>
      <c r="D13" s="44"/>
    </row>
    <row r="14" spans="1:8" x14ac:dyDescent="0.25">
      <c r="A14" s="10"/>
      <c r="B14" s="9"/>
      <c r="C14" s="10"/>
      <c r="D14" s="44"/>
    </row>
    <row r="15" spans="1:8" x14ac:dyDescent="0.25">
      <c r="A15" s="11"/>
      <c r="B15" s="8"/>
      <c r="C15" s="11"/>
      <c r="D15" s="11"/>
    </row>
    <row r="16" spans="1:8" x14ac:dyDescent="0.25">
      <c r="A16" s="11"/>
      <c r="B16" s="9"/>
      <c r="C16" s="10"/>
      <c r="D16" s="44"/>
    </row>
    <row r="17" spans="1:4" x14ac:dyDescent="0.25">
      <c r="A17" s="11"/>
      <c r="B17" s="8"/>
      <c r="C17" s="11"/>
      <c r="D17" s="11"/>
    </row>
    <row r="18" spans="1:4" x14ac:dyDescent="0.25">
      <c r="A18" s="11"/>
      <c r="B18" s="9"/>
      <c r="C18" s="11"/>
      <c r="D18" s="11"/>
    </row>
    <row r="19" spans="1:4" x14ac:dyDescent="0.25">
      <c r="A19" s="11"/>
      <c r="B19" s="9"/>
      <c r="C19" s="11"/>
      <c r="D19" s="10"/>
    </row>
    <row r="20" spans="1:4" x14ac:dyDescent="0.25">
      <c r="A20" s="11"/>
      <c r="B20" s="8"/>
      <c r="C20" s="10"/>
      <c r="D20" s="44"/>
    </row>
    <row r="21" spans="1:4" x14ac:dyDescent="0.25">
      <c r="A21" s="11"/>
      <c r="B21" s="9"/>
      <c r="C21" s="11"/>
      <c r="D21" s="11"/>
    </row>
    <row r="22" spans="1:4" x14ac:dyDescent="0.25">
      <c r="A22" s="11"/>
      <c r="B22" s="9"/>
      <c r="C22" s="11"/>
      <c r="D22" s="11"/>
    </row>
    <row r="23" spans="1:4" x14ac:dyDescent="0.25">
      <c r="A23" s="11"/>
      <c r="B23" s="8"/>
      <c r="C23" s="10"/>
      <c r="D23" s="10"/>
    </row>
    <row r="24" spans="1:4" x14ac:dyDescent="0.25">
      <c r="A24" s="11"/>
      <c r="B24" s="8"/>
      <c r="C24" s="11"/>
      <c r="D24" s="11"/>
    </row>
    <row r="25" spans="1:4" x14ac:dyDescent="0.25">
      <c r="A25" s="11"/>
      <c r="B25" s="9"/>
      <c r="C25" s="11"/>
      <c r="D25" s="11"/>
    </row>
    <row r="26" spans="1:4" x14ac:dyDescent="0.25">
      <c r="A26" s="11"/>
      <c r="B26" s="8"/>
      <c r="C26" s="10"/>
      <c r="D26" s="10"/>
    </row>
    <row r="27" spans="1:4" x14ac:dyDescent="0.25">
      <c r="A27" s="11"/>
      <c r="B27" s="8"/>
      <c r="C27" s="11"/>
      <c r="D27" s="11"/>
    </row>
    <row r="28" spans="1:4" x14ac:dyDescent="0.25">
      <c r="A28" s="11"/>
      <c r="B28" s="9"/>
      <c r="C28" s="11"/>
      <c r="D28" s="11"/>
    </row>
    <row r="29" spans="1:4" x14ac:dyDescent="0.25">
      <c r="A29" s="11"/>
      <c r="B29" s="8"/>
      <c r="C29" s="10"/>
      <c r="D29" s="10"/>
    </row>
    <row r="30" spans="1:4" x14ac:dyDescent="0.25">
      <c r="A30" s="11"/>
      <c r="B30" s="8"/>
      <c r="C30" s="11"/>
      <c r="D30" s="11"/>
    </row>
    <row r="31" spans="1:4" x14ac:dyDescent="0.25">
      <c r="A31" s="11"/>
      <c r="B31" s="9"/>
      <c r="C31" s="11"/>
      <c r="D31" s="10"/>
    </row>
    <row r="32" spans="1:4" x14ac:dyDescent="0.25">
      <c r="A32" s="11"/>
      <c r="B32" s="8"/>
      <c r="C32" s="10"/>
      <c r="D32" s="10"/>
    </row>
    <row r="33" spans="1:4" x14ac:dyDescent="0.25">
      <c r="A33" s="11"/>
      <c r="B33" s="9"/>
      <c r="C33" s="11"/>
      <c r="D33" s="11"/>
    </row>
    <row r="34" spans="1:4" x14ac:dyDescent="0.25">
      <c r="A34" s="11"/>
      <c r="B34" s="8"/>
      <c r="C34" s="10"/>
      <c r="D34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5" zoomScaleNormal="65" workbookViewId="0">
      <selection activeCell="N11" sqref="N11"/>
    </sheetView>
  </sheetViews>
  <sheetFormatPr defaultColWidth="9"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85546875" customWidth="1"/>
    <col min="10" max="10" width="15.140625" customWidth="1"/>
    <col min="11" max="11" width="15.7109375" customWidth="1"/>
    <col min="12" max="13" width="15.28515625" customWidth="1"/>
    <col min="14" max="14" width="19.28515625" customWidth="1"/>
  </cols>
  <sheetData>
    <row r="1" spans="1:14" ht="21" x14ac:dyDescent="0.35">
      <c r="A1" s="74" t="s">
        <v>58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5.75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26" customFormat="1" ht="20.25" customHeight="1" x14ac:dyDescent="0.25">
      <c r="A3" s="3"/>
      <c r="B3" s="29" t="s">
        <v>6</v>
      </c>
      <c r="C3" s="29" t="s">
        <v>13</v>
      </c>
      <c r="D3" s="29" t="s">
        <v>18</v>
      </c>
      <c r="E3" s="29" t="s">
        <v>21</v>
      </c>
      <c r="F3" s="29" t="s">
        <v>24</v>
      </c>
      <c r="G3" s="29" t="s">
        <v>26</v>
      </c>
      <c r="H3" s="29" t="s">
        <v>28</v>
      </c>
      <c r="I3" s="29" t="s">
        <v>30</v>
      </c>
      <c r="J3" s="29" t="s">
        <v>59</v>
      </c>
      <c r="K3" s="29" t="s">
        <v>60</v>
      </c>
      <c r="L3" s="29" t="s">
        <v>61</v>
      </c>
      <c r="M3" s="29" t="s">
        <v>62</v>
      </c>
      <c r="N3" s="40" t="s">
        <v>63</v>
      </c>
    </row>
    <row r="4" spans="1:14" ht="39.75" customHeight="1" x14ac:dyDescent="0.35">
      <c r="A4" s="30" t="s">
        <v>64</v>
      </c>
      <c r="B4" s="31">
        <f>B5+B6+B7</f>
        <v>37033.33</v>
      </c>
      <c r="C4" s="31">
        <f t="shared" ref="C4:N4" si="0">C5+C6+C7</f>
        <v>32973.33</v>
      </c>
      <c r="D4" s="31">
        <f t="shared" si="0"/>
        <v>32973.33</v>
      </c>
      <c r="E4" s="31">
        <f t="shared" si="0"/>
        <v>32973.33</v>
      </c>
      <c r="F4" s="31">
        <f t="shared" si="0"/>
        <v>32973.33</v>
      </c>
      <c r="G4" s="31">
        <f t="shared" si="0"/>
        <v>32973.33</v>
      </c>
      <c r="H4" s="31">
        <f t="shared" si="0"/>
        <v>32973.33</v>
      </c>
      <c r="I4" s="31">
        <f t="shared" si="0"/>
        <v>32973.33</v>
      </c>
      <c r="J4" s="31">
        <f t="shared" si="0"/>
        <v>32973.33</v>
      </c>
      <c r="K4" s="31">
        <f t="shared" si="0"/>
        <v>32973.33</v>
      </c>
      <c r="L4" s="31">
        <f t="shared" si="0"/>
        <v>30970.870000000003</v>
      </c>
      <c r="M4" s="31">
        <f t="shared" si="0"/>
        <v>46378.33</v>
      </c>
      <c r="N4" s="31">
        <f>N5+N6+N7</f>
        <v>411142.50000000012</v>
      </c>
    </row>
    <row r="5" spans="1:14" ht="39" customHeight="1" x14ac:dyDescent="0.35">
      <c r="A5" s="30" t="s">
        <v>65</v>
      </c>
      <c r="B5" s="32">
        <v>20958.54</v>
      </c>
      <c r="C5" s="32">
        <v>20958.54</v>
      </c>
      <c r="D5" s="32">
        <v>20958.54</v>
      </c>
      <c r="E5" s="32">
        <v>20958.54</v>
      </c>
      <c r="F5" s="32">
        <v>20958.54</v>
      </c>
      <c r="G5" s="32">
        <v>20958.54</v>
      </c>
      <c r="H5" s="32">
        <v>20958.54</v>
      </c>
      <c r="I5" s="32">
        <v>20958.54</v>
      </c>
      <c r="J5" s="32">
        <v>20958.54</v>
      </c>
      <c r="K5" s="32">
        <v>20958.54</v>
      </c>
      <c r="L5" s="32">
        <v>20958.54</v>
      </c>
      <c r="M5" s="32">
        <v>20958.54</v>
      </c>
      <c r="N5" s="32">
        <f t="shared" ref="N5:N23" si="1">SUM(B5:M5)</f>
        <v>251502.48000000007</v>
      </c>
    </row>
    <row r="6" spans="1:14" ht="44.25" customHeight="1" x14ac:dyDescent="0.35">
      <c r="A6" s="30" t="s">
        <v>66</v>
      </c>
      <c r="B6" s="32">
        <v>12014.79</v>
      </c>
      <c r="C6" s="32">
        <v>12014.79</v>
      </c>
      <c r="D6" s="32">
        <v>12014.79</v>
      </c>
      <c r="E6" s="32">
        <v>12014.79</v>
      </c>
      <c r="F6" s="32">
        <v>12014.79</v>
      </c>
      <c r="G6" s="32">
        <v>12014.79</v>
      </c>
      <c r="H6" s="32">
        <v>12014.79</v>
      </c>
      <c r="I6" s="32">
        <v>12014.79</v>
      </c>
      <c r="J6" s="32">
        <v>12014.79</v>
      </c>
      <c r="K6" s="32">
        <v>12014.79</v>
      </c>
      <c r="L6" s="32">
        <v>10012.33</v>
      </c>
      <c r="M6" s="32">
        <v>12014.79</v>
      </c>
      <c r="N6" s="32">
        <f t="shared" si="1"/>
        <v>142175.02000000002</v>
      </c>
    </row>
    <row r="7" spans="1:14" ht="44.25" customHeight="1" x14ac:dyDescent="0.35">
      <c r="A7" s="30" t="s">
        <v>67</v>
      </c>
      <c r="B7" s="32">
        <v>4060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>
        <v>13405</v>
      </c>
      <c r="N7" s="32">
        <f t="shared" si="1"/>
        <v>17465</v>
      </c>
    </row>
    <row r="8" spans="1:14" ht="42" x14ac:dyDescent="0.35">
      <c r="A8" s="33" t="s">
        <v>68</v>
      </c>
      <c r="B8" s="31">
        <f>B9+B10+B11+B12+B13</f>
        <v>37764.699999999997</v>
      </c>
      <c r="C8" s="31">
        <f t="shared" ref="C8:M8" si="2">C9+C10+C11+C12+C13</f>
        <v>54463.74</v>
      </c>
      <c r="D8" s="31">
        <f t="shared" si="2"/>
        <v>31456.32</v>
      </c>
      <c r="E8" s="31">
        <f t="shared" si="2"/>
        <v>34173.300000000003</v>
      </c>
      <c r="F8" s="31">
        <f t="shared" si="2"/>
        <v>28825.15</v>
      </c>
      <c r="G8" s="31">
        <f t="shared" si="2"/>
        <v>30383.27</v>
      </c>
      <c r="H8" s="31">
        <f t="shared" si="2"/>
        <v>32683.98</v>
      </c>
      <c r="I8" s="31">
        <f t="shared" si="2"/>
        <v>31386.39</v>
      </c>
      <c r="J8" s="31">
        <f t="shared" si="2"/>
        <v>34246.75</v>
      </c>
      <c r="K8" s="31">
        <f t="shared" si="2"/>
        <v>37676.89</v>
      </c>
      <c r="L8" s="31">
        <f t="shared" si="2"/>
        <v>49746.479999999996</v>
      </c>
      <c r="M8" s="31">
        <f t="shared" si="2"/>
        <v>30710.86</v>
      </c>
      <c r="N8" s="31">
        <f>SUM(B8:M8)</f>
        <v>433517.82999999996</v>
      </c>
    </row>
    <row r="9" spans="1:14" ht="40.5" customHeight="1" x14ac:dyDescent="0.35">
      <c r="A9" s="30" t="s">
        <v>69</v>
      </c>
      <c r="B9" s="32">
        <v>7990.32</v>
      </c>
      <c r="C9" s="32">
        <f>3094.92+21140</f>
        <v>24234.92</v>
      </c>
      <c r="D9" s="32">
        <v>4006.32</v>
      </c>
      <c r="E9" s="32">
        <v>7662.83</v>
      </c>
      <c r="F9" s="32">
        <v>2158.92</v>
      </c>
      <c r="G9" s="32">
        <v>2158.92</v>
      </c>
      <c r="H9" s="32">
        <v>2158.92</v>
      </c>
      <c r="I9" s="32">
        <v>3818.92</v>
      </c>
      <c r="J9" s="32">
        <v>3818.92</v>
      </c>
      <c r="K9" s="32">
        <v>5707.22</v>
      </c>
      <c r="L9" s="32">
        <v>4777.22</v>
      </c>
      <c r="M9" s="32">
        <v>4329.82</v>
      </c>
      <c r="N9" s="31">
        <f t="shared" si="1"/>
        <v>72823.25</v>
      </c>
    </row>
    <row r="10" spans="1:14" ht="45.75" customHeight="1" x14ac:dyDescent="0.35">
      <c r="A10" s="30" t="s">
        <v>70</v>
      </c>
      <c r="B10" s="34">
        <v>10092.5</v>
      </c>
      <c r="C10" s="32">
        <v>7970</v>
      </c>
      <c r="D10" s="32">
        <v>7970</v>
      </c>
      <c r="E10" s="32">
        <v>7970</v>
      </c>
      <c r="F10" s="32">
        <v>7970</v>
      </c>
      <c r="G10" s="32">
        <v>7970</v>
      </c>
      <c r="H10" s="32">
        <v>8860</v>
      </c>
      <c r="I10" s="32">
        <v>8860</v>
      </c>
      <c r="J10" s="32">
        <v>11142</v>
      </c>
      <c r="K10" s="32">
        <v>13083.44</v>
      </c>
      <c r="L10" s="32">
        <v>8860</v>
      </c>
      <c r="M10" s="32">
        <v>8860</v>
      </c>
      <c r="N10" s="31">
        <f>SUM(B10:M10)</f>
        <v>109607.94</v>
      </c>
    </row>
    <row r="11" spans="1:14" ht="45.75" customHeight="1" x14ac:dyDescent="0.35">
      <c r="A11" s="35" t="s">
        <v>71</v>
      </c>
      <c r="B11" s="34"/>
      <c r="C11" s="32"/>
      <c r="D11" s="32"/>
      <c r="E11" s="32">
        <v>248</v>
      </c>
      <c r="F11" s="32"/>
      <c r="G11" s="32">
        <v>1760</v>
      </c>
      <c r="H11" s="32"/>
      <c r="I11" s="32">
        <v>415</v>
      </c>
      <c r="J11" s="32">
        <v>589.6</v>
      </c>
      <c r="K11" s="32"/>
      <c r="L11" s="32">
        <v>1066.8</v>
      </c>
      <c r="M11" s="32"/>
      <c r="N11" s="31">
        <f>SUM(B11:M11)</f>
        <v>4079.3999999999996</v>
      </c>
    </row>
    <row r="12" spans="1:14" ht="45.75" customHeight="1" x14ac:dyDescent="0.35">
      <c r="A12" s="35" t="s">
        <v>72</v>
      </c>
      <c r="B12" s="34">
        <v>15917.4</v>
      </c>
      <c r="C12" s="32">
        <v>15917.4</v>
      </c>
      <c r="D12" s="32">
        <v>15917.4</v>
      </c>
      <c r="E12" s="32">
        <v>15917.4</v>
      </c>
      <c r="F12" s="32">
        <v>15917.4</v>
      </c>
      <c r="G12" s="32">
        <v>15917.4</v>
      </c>
      <c r="H12" s="32">
        <v>15917.4</v>
      </c>
      <c r="I12" s="32">
        <v>15917.4</v>
      </c>
      <c r="J12" s="32">
        <v>15917.4</v>
      </c>
      <c r="K12" s="32">
        <v>15917.4</v>
      </c>
      <c r="L12" s="32">
        <v>32857.4</v>
      </c>
      <c r="M12" s="32">
        <v>16725.39</v>
      </c>
      <c r="N12" s="31">
        <f>SUM(B12:M12)</f>
        <v>208756.78999999998</v>
      </c>
    </row>
    <row r="13" spans="1:14" ht="21.75" customHeight="1" x14ac:dyDescent="0.35">
      <c r="A13" s="30" t="s">
        <v>73</v>
      </c>
      <c r="B13" s="32">
        <v>3764.48</v>
      </c>
      <c r="C13" s="32">
        <v>6341.42</v>
      </c>
      <c r="D13" s="32">
        <v>3562.6</v>
      </c>
      <c r="E13" s="32">
        <v>2375.0700000000002</v>
      </c>
      <c r="F13" s="32">
        <v>2778.83</v>
      </c>
      <c r="G13" s="32">
        <v>2576.9499999999998</v>
      </c>
      <c r="H13" s="32">
        <v>5747.66</v>
      </c>
      <c r="I13" s="32">
        <v>2375.0700000000002</v>
      </c>
      <c r="J13" s="32">
        <v>2778.83</v>
      </c>
      <c r="K13" s="32">
        <v>2968.83</v>
      </c>
      <c r="L13" s="32">
        <v>2185.06</v>
      </c>
      <c r="M13" s="32">
        <v>795.65</v>
      </c>
      <c r="N13" s="32">
        <f>SUM(B13:M13)</f>
        <v>38250.450000000004</v>
      </c>
    </row>
    <row r="14" spans="1:14" ht="23.25" customHeight="1" x14ac:dyDescent="0.35">
      <c r="A14" s="33" t="s">
        <v>74</v>
      </c>
      <c r="B14" s="31">
        <f>B15+B16+B17</f>
        <v>0</v>
      </c>
      <c r="C14" s="31">
        <f t="shared" ref="C14:M14" si="3">C15+C16+C17</f>
        <v>1332.76</v>
      </c>
      <c r="D14" s="31">
        <f t="shared" si="3"/>
        <v>0</v>
      </c>
      <c r="E14" s="31">
        <f t="shared" si="3"/>
        <v>2926.5</v>
      </c>
      <c r="F14" s="31">
        <f t="shared" si="3"/>
        <v>20553.099999999999</v>
      </c>
      <c r="G14" s="31">
        <f t="shared" si="3"/>
        <v>4929.3</v>
      </c>
      <c r="H14" s="31">
        <f t="shared" si="3"/>
        <v>0</v>
      </c>
      <c r="I14" s="31">
        <f t="shared" si="3"/>
        <v>13173.04</v>
      </c>
      <c r="J14" s="31">
        <f t="shared" si="3"/>
        <v>0</v>
      </c>
      <c r="K14" s="31">
        <f t="shared" si="3"/>
        <v>0</v>
      </c>
      <c r="L14" s="31">
        <f t="shared" si="3"/>
        <v>4974</v>
      </c>
      <c r="M14" s="31">
        <f t="shared" si="3"/>
        <v>0</v>
      </c>
      <c r="N14" s="31">
        <f t="shared" si="1"/>
        <v>47888.7</v>
      </c>
    </row>
    <row r="15" spans="1:14" ht="42" customHeight="1" x14ac:dyDescent="0.35">
      <c r="A15" s="30" t="s">
        <v>75</v>
      </c>
      <c r="B15" s="32"/>
      <c r="C15" s="32"/>
      <c r="D15" s="32"/>
      <c r="E15" s="32"/>
      <c r="F15" s="32">
        <v>3753.1</v>
      </c>
      <c r="G15" s="32">
        <v>4031.7</v>
      </c>
      <c r="H15" s="32"/>
      <c r="I15" s="32">
        <v>6838.74</v>
      </c>
      <c r="J15" s="32"/>
      <c r="K15" s="32"/>
      <c r="L15" s="32">
        <v>4974</v>
      </c>
      <c r="M15" s="32"/>
      <c r="N15" s="32">
        <f>SUM(B15:M15)</f>
        <v>19597.54</v>
      </c>
    </row>
    <row r="16" spans="1:14" ht="40.5" customHeight="1" x14ac:dyDescent="0.35">
      <c r="A16" s="30" t="s">
        <v>76</v>
      </c>
      <c r="B16" s="32"/>
      <c r="C16" s="32"/>
      <c r="D16" s="32"/>
      <c r="E16" s="32"/>
      <c r="F16" s="32">
        <v>16800</v>
      </c>
      <c r="G16" s="32"/>
      <c r="H16" s="32"/>
      <c r="I16" s="32">
        <v>987.3</v>
      </c>
      <c r="J16" s="32"/>
      <c r="K16" s="32"/>
      <c r="L16" s="32"/>
      <c r="M16" s="32"/>
      <c r="N16" s="32">
        <f t="shared" si="1"/>
        <v>17787.3</v>
      </c>
    </row>
    <row r="17" spans="1:14" ht="40.5" customHeight="1" x14ac:dyDescent="0.35">
      <c r="A17" s="35" t="s">
        <v>77</v>
      </c>
      <c r="B17" s="32"/>
      <c r="C17" s="32">
        <v>1332.76</v>
      </c>
      <c r="D17" s="32"/>
      <c r="E17" s="32">
        <v>2926.5</v>
      </c>
      <c r="F17" s="32"/>
      <c r="G17" s="32">
        <v>897.6</v>
      </c>
      <c r="H17" s="32"/>
      <c r="I17" s="32">
        <v>5347</v>
      </c>
      <c r="J17" s="32"/>
      <c r="K17" s="32"/>
      <c r="L17" s="32"/>
      <c r="M17" s="32"/>
      <c r="N17" s="32">
        <f>SUM(B17:M17)</f>
        <v>10503.86</v>
      </c>
    </row>
    <row r="18" spans="1:14" ht="40.5" customHeight="1" x14ac:dyDescent="0.35">
      <c r="A18" s="36" t="s">
        <v>78</v>
      </c>
      <c r="B18" s="32"/>
      <c r="C18" s="32"/>
      <c r="D18" s="32">
        <v>1390.9</v>
      </c>
      <c r="E18" s="32">
        <v>1095.0999999999999</v>
      </c>
      <c r="F18" s="32">
        <v>25097</v>
      </c>
      <c r="G18" s="32">
        <v>16591.810000000001</v>
      </c>
      <c r="H18" s="32">
        <v>14151.61</v>
      </c>
      <c r="I18" s="32"/>
      <c r="J18" s="32">
        <v>6940</v>
      </c>
      <c r="K18" s="32"/>
      <c r="L18" s="32"/>
      <c r="M18" s="32"/>
      <c r="N18" s="32">
        <f>SUM(B18:M18)</f>
        <v>65266.42</v>
      </c>
    </row>
    <row r="19" spans="1:14" ht="40.5" customHeight="1" x14ac:dyDescent="0.35">
      <c r="A19" s="33" t="s">
        <v>79</v>
      </c>
      <c r="B19" s="31">
        <f>B20+B21+B22</f>
        <v>0</v>
      </c>
      <c r="C19" s="31">
        <f t="shared" ref="C19:M19" si="4">C20+C21+C22</f>
        <v>0</v>
      </c>
      <c r="D19" s="31">
        <f t="shared" si="4"/>
        <v>0</v>
      </c>
      <c r="E19" s="31">
        <f t="shared" si="4"/>
        <v>0</v>
      </c>
      <c r="F19" s="31">
        <f t="shared" si="4"/>
        <v>0</v>
      </c>
      <c r="G19" s="31">
        <f t="shared" si="4"/>
        <v>0</v>
      </c>
      <c r="H19" s="31">
        <f t="shared" si="4"/>
        <v>0</v>
      </c>
      <c r="I19" s="31">
        <f t="shared" si="4"/>
        <v>0</v>
      </c>
      <c r="J19" s="31">
        <f t="shared" si="4"/>
        <v>0</v>
      </c>
      <c r="K19" s="31">
        <f t="shared" si="4"/>
        <v>0</v>
      </c>
      <c r="L19" s="31">
        <f t="shared" si="4"/>
        <v>0</v>
      </c>
      <c r="M19" s="31">
        <f t="shared" si="4"/>
        <v>0</v>
      </c>
      <c r="N19" s="31">
        <f t="shared" si="1"/>
        <v>0</v>
      </c>
    </row>
    <row r="20" spans="1:14" ht="40.5" customHeight="1" x14ac:dyDescent="0.35">
      <c r="A20" s="30" t="s">
        <v>80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>
        <f t="shared" ref="N20:N22" si="5">SUM(B20:M20)</f>
        <v>0</v>
      </c>
    </row>
    <row r="21" spans="1:14" ht="40.5" customHeight="1" x14ac:dyDescent="0.35">
      <c r="A21" s="30" t="s">
        <v>81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>
        <f t="shared" si="5"/>
        <v>0</v>
      </c>
    </row>
    <row r="22" spans="1:14" ht="40.5" customHeight="1" x14ac:dyDescent="0.35">
      <c r="A22" s="35" t="s">
        <v>82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>
        <f t="shared" si="5"/>
        <v>0</v>
      </c>
    </row>
    <row r="23" spans="1:14" ht="39.75" customHeight="1" x14ac:dyDescent="0.35">
      <c r="A23" s="33" t="s">
        <v>83</v>
      </c>
      <c r="B23" s="31">
        <v>14547.06</v>
      </c>
      <c r="C23" s="31">
        <v>14547.06</v>
      </c>
      <c r="D23" s="31">
        <v>14547.06</v>
      </c>
      <c r="E23" s="31">
        <v>14547.06</v>
      </c>
      <c r="F23" s="31">
        <v>14547.06</v>
      </c>
      <c r="G23" s="31">
        <v>14547.06</v>
      </c>
      <c r="H23" s="31">
        <v>14547.06</v>
      </c>
      <c r="I23" s="31">
        <v>14547.06</v>
      </c>
      <c r="J23" s="31">
        <v>14547.06</v>
      </c>
      <c r="K23" s="31">
        <v>14548.68</v>
      </c>
      <c r="L23" s="31">
        <v>14548.68</v>
      </c>
      <c r="M23" s="31">
        <v>14548.68</v>
      </c>
      <c r="N23" s="31">
        <f>SUM(B23:M23)</f>
        <v>174569.58</v>
      </c>
    </row>
    <row r="24" spans="1:14" ht="22.5" customHeight="1" x14ac:dyDescent="0.35">
      <c r="A24" s="33" t="s">
        <v>84</v>
      </c>
      <c r="B24" s="31">
        <f>B4+B8+B14+B23+B18+B19</f>
        <v>89345.09</v>
      </c>
      <c r="C24" s="31">
        <f t="shared" ref="C24:N24" si="6">C4+C8+C14+C23+C18+C19</f>
        <v>103316.89</v>
      </c>
      <c r="D24" s="31">
        <f t="shared" si="6"/>
        <v>80367.61</v>
      </c>
      <c r="E24" s="31">
        <f t="shared" si="6"/>
        <v>85715.29</v>
      </c>
      <c r="F24" s="31">
        <f t="shared" si="6"/>
        <v>121995.64</v>
      </c>
      <c r="G24" s="31">
        <f t="shared" si="6"/>
        <v>99424.77</v>
      </c>
      <c r="H24" s="31">
        <f t="shared" si="6"/>
        <v>94355.98</v>
      </c>
      <c r="I24" s="31">
        <f t="shared" si="6"/>
        <v>92079.82</v>
      </c>
      <c r="J24" s="31">
        <f t="shared" si="6"/>
        <v>88707.14</v>
      </c>
      <c r="K24" s="31">
        <f t="shared" si="6"/>
        <v>85198.9</v>
      </c>
      <c r="L24" s="31">
        <f t="shared" si="6"/>
        <v>100240.03</v>
      </c>
      <c r="M24" s="31">
        <f t="shared" si="6"/>
        <v>91637.87</v>
      </c>
      <c r="N24" s="31">
        <f>N4+N8+N14+N23+N18+N19</f>
        <v>1132385.03</v>
      </c>
    </row>
    <row r="25" spans="1:14" ht="15.75" x14ac:dyDescent="0.25">
      <c r="A25" s="75" t="s">
        <v>85</v>
      </c>
      <c r="B25" s="75"/>
      <c r="C25" s="75"/>
      <c r="D25" s="37"/>
      <c r="E25" s="37"/>
      <c r="F25" s="37"/>
      <c r="G25" s="38"/>
      <c r="H25" s="37"/>
      <c r="I25" s="37"/>
      <c r="J25" s="37"/>
      <c r="K25" s="37"/>
      <c r="L25" s="76" t="s">
        <v>86</v>
      </c>
      <c r="M25" s="76"/>
      <c r="N25" s="76"/>
    </row>
    <row r="26" spans="1:14" ht="15.75" x14ac:dyDescent="0.25">
      <c r="A26" s="3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ht="15.75" x14ac:dyDescent="0.25">
      <c r="A27" s="75" t="s">
        <v>87</v>
      </c>
      <c r="B27" s="75"/>
      <c r="C27" s="75"/>
      <c r="D27" s="37"/>
      <c r="E27" s="37"/>
      <c r="F27" s="37"/>
      <c r="G27" s="37"/>
      <c r="H27" s="37"/>
      <c r="I27" s="37"/>
      <c r="J27" s="37"/>
      <c r="K27" s="37"/>
      <c r="L27" s="76" t="s">
        <v>88</v>
      </c>
      <c r="M27" s="76"/>
      <c r="N27" s="76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D8" sqref="D8:D10"/>
    </sheetView>
  </sheetViews>
  <sheetFormatPr defaultColWidth="9"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customWidth="1"/>
    <col min="5" max="5" width="17" customWidth="1"/>
  </cols>
  <sheetData>
    <row r="1" spans="1:7" x14ac:dyDescent="0.25">
      <c r="B1" s="20" t="s">
        <v>89</v>
      </c>
      <c r="C1" s="20"/>
      <c r="D1" s="20"/>
      <c r="E1" s="20"/>
      <c r="F1" s="20"/>
      <c r="G1" s="20"/>
    </row>
    <row r="2" spans="1:7" x14ac:dyDescent="0.25">
      <c r="B2" s="20"/>
      <c r="C2" s="20" t="s">
        <v>1</v>
      </c>
      <c r="D2" s="20"/>
      <c r="E2" s="20"/>
      <c r="F2" s="20"/>
      <c r="G2" s="20"/>
    </row>
    <row r="3" spans="1:7" x14ac:dyDescent="0.25">
      <c r="B3" s="20" t="s">
        <v>90</v>
      </c>
      <c r="C3" s="20"/>
      <c r="D3" s="20"/>
      <c r="E3" s="20"/>
      <c r="F3" s="20"/>
      <c r="G3" s="20"/>
    </row>
    <row r="4" spans="1:7" x14ac:dyDescent="0.25">
      <c r="A4" s="21" t="s">
        <v>91</v>
      </c>
      <c r="B4" s="21" t="s">
        <v>91</v>
      </c>
      <c r="C4" s="21"/>
      <c r="D4" s="21" t="s">
        <v>92</v>
      </c>
      <c r="E4" s="21" t="s">
        <v>93</v>
      </c>
    </row>
    <row r="5" spans="1:7" x14ac:dyDescent="0.25">
      <c r="A5" s="22" t="s">
        <v>94</v>
      </c>
      <c r="B5" s="22" t="s">
        <v>95</v>
      </c>
      <c r="C5" s="22" t="s">
        <v>96</v>
      </c>
      <c r="D5" s="22" t="s">
        <v>97</v>
      </c>
      <c r="E5" s="22" t="s">
        <v>98</v>
      </c>
    </row>
    <row r="6" spans="1:7" x14ac:dyDescent="0.25">
      <c r="A6" s="23">
        <v>1</v>
      </c>
      <c r="B6" s="23"/>
      <c r="C6" s="15"/>
      <c r="D6" s="24"/>
      <c r="E6" s="23"/>
    </row>
    <row r="7" spans="1:7" x14ac:dyDescent="0.25">
      <c r="A7" s="23">
        <v>2</v>
      </c>
      <c r="B7" s="23"/>
      <c r="C7" s="15"/>
      <c r="D7" s="24"/>
      <c r="E7" s="25"/>
    </row>
    <row r="8" spans="1:7" x14ac:dyDescent="0.25">
      <c r="A8" s="23">
        <v>3</v>
      </c>
      <c r="B8" s="23"/>
      <c r="C8" s="15"/>
      <c r="D8" s="24"/>
      <c r="E8" s="23"/>
    </row>
    <row r="9" spans="1:7" x14ac:dyDescent="0.25">
      <c r="A9" s="23">
        <v>4</v>
      </c>
      <c r="B9" s="23"/>
      <c r="C9" s="15"/>
      <c r="D9" s="24"/>
      <c r="E9" s="23"/>
    </row>
    <row r="10" spans="1:7" x14ac:dyDescent="0.25">
      <c r="A10" s="23">
        <v>5</v>
      </c>
      <c r="B10" s="23"/>
      <c r="C10" s="15"/>
      <c r="D10" s="24"/>
      <c r="E10" s="23"/>
    </row>
    <row r="11" spans="1:7" x14ac:dyDescent="0.25">
      <c r="A11" s="23">
        <v>6</v>
      </c>
      <c r="B11" s="23"/>
      <c r="C11" s="15"/>
      <c r="D11" s="24"/>
      <c r="E11" s="23"/>
    </row>
    <row r="12" spans="1:7" x14ac:dyDescent="0.25">
      <c r="A12" s="23">
        <v>7</v>
      </c>
      <c r="B12" s="23"/>
      <c r="C12" s="15"/>
      <c r="D12" s="24"/>
      <c r="E12" s="23"/>
    </row>
    <row r="13" spans="1:7" x14ac:dyDescent="0.25">
      <c r="A13" s="23">
        <v>8</v>
      </c>
      <c r="B13" s="23"/>
      <c r="C13" s="15"/>
      <c r="D13" s="24"/>
      <c r="E13" s="23"/>
    </row>
    <row r="14" spans="1:7" x14ac:dyDescent="0.25">
      <c r="A14" s="23">
        <v>9</v>
      </c>
      <c r="B14" s="23"/>
      <c r="C14" s="15"/>
      <c r="D14" s="24"/>
      <c r="E14" s="23"/>
    </row>
    <row r="15" spans="1:7" x14ac:dyDescent="0.25">
      <c r="A15" s="23">
        <v>10</v>
      </c>
      <c r="B15" s="23"/>
      <c r="C15" s="15"/>
      <c r="D15" s="24"/>
      <c r="E15" s="23"/>
    </row>
    <row r="16" spans="1:7" x14ac:dyDescent="0.25">
      <c r="A16" s="23">
        <v>11</v>
      </c>
      <c r="B16" s="23"/>
      <c r="C16" s="15"/>
      <c r="D16" s="24"/>
      <c r="E16" s="23"/>
    </row>
    <row r="17" spans="1:5" x14ac:dyDescent="0.25">
      <c r="A17" s="23">
        <v>12</v>
      </c>
      <c r="B17" s="23"/>
      <c r="C17" s="15"/>
      <c r="D17" s="24"/>
      <c r="E17" s="23"/>
    </row>
    <row r="18" spans="1:5" x14ac:dyDescent="0.25">
      <c r="A18" s="23">
        <v>13</v>
      </c>
      <c r="B18" s="23"/>
      <c r="C18" s="15"/>
      <c r="D18" s="24"/>
      <c r="E18" s="23"/>
    </row>
    <row r="19" spans="1:5" x14ac:dyDescent="0.25">
      <c r="A19" s="23">
        <v>14</v>
      </c>
      <c r="B19" s="23"/>
      <c r="C19" s="15"/>
      <c r="D19" s="23"/>
      <c r="E19" s="23"/>
    </row>
    <row r="20" spans="1:5" x14ac:dyDescent="0.25">
      <c r="A20" s="23">
        <v>15</v>
      </c>
      <c r="B20" s="23"/>
      <c r="C20" s="15"/>
      <c r="D20" s="23"/>
      <c r="E20" s="23"/>
    </row>
    <row r="21" spans="1:5" x14ac:dyDescent="0.25">
      <c r="A21" s="23">
        <v>16</v>
      </c>
      <c r="B21" s="23"/>
      <c r="C21" s="15"/>
      <c r="D21" s="23"/>
      <c r="E21" s="23"/>
    </row>
    <row r="22" spans="1:5" x14ac:dyDescent="0.25">
      <c r="A22" s="23">
        <v>17</v>
      </c>
      <c r="B22" s="23"/>
      <c r="C22" s="15"/>
      <c r="D22" s="23"/>
      <c r="E22" s="23"/>
    </row>
    <row r="23" spans="1:5" x14ac:dyDescent="0.25">
      <c r="A23" s="23"/>
      <c r="B23" s="23"/>
      <c r="C23" s="15"/>
      <c r="D23" s="23"/>
      <c r="E23" s="23"/>
    </row>
    <row r="24" spans="1:5" x14ac:dyDescent="0.25">
      <c r="A24" s="23"/>
      <c r="B24" s="23"/>
      <c r="C24" s="15"/>
      <c r="D24" s="23"/>
      <c r="E24" s="23"/>
    </row>
    <row r="25" spans="1:5" x14ac:dyDescent="0.25">
      <c r="A25" s="23"/>
      <c r="B25" s="23"/>
      <c r="C25" s="15"/>
      <c r="D25" s="23"/>
      <c r="E25" s="23"/>
    </row>
    <row r="26" spans="1:5" x14ac:dyDescent="0.25">
      <c r="A26" s="23"/>
      <c r="B26" s="23"/>
      <c r="C26" s="15"/>
      <c r="D26" s="23"/>
      <c r="E26" s="23"/>
    </row>
    <row r="27" spans="1:5" x14ac:dyDescent="0.25">
      <c r="A27" s="23"/>
      <c r="B27" s="23"/>
      <c r="C27" s="15"/>
      <c r="D27" s="23"/>
      <c r="E27" s="23"/>
    </row>
    <row r="28" spans="1:5" x14ac:dyDescent="0.25">
      <c r="A28" s="23"/>
      <c r="B28" s="23"/>
      <c r="C28" s="15"/>
      <c r="D28" s="11"/>
      <c r="E28" s="11"/>
    </row>
    <row r="29" spans="1:5" x14ac:dyDescent="0.25">
      <c r="A29" s="11"/>
      <c r="B29" s="11"/>
      <c r="C29" s="11"/>
      <c r="D29" s="11"/>
      <c r="E29" s="11"/>
    </row>
    <row r="30" spans="1:5" x14ac:dyDescent="0.25">
      <c r="A30" s="11"/>
      <c r="B30" s="11"/>
      <c r="C30" s="11"/>
      <c r="D30" s="11"/>
      <c r="E30" s="11"/>
    </row>
    <row r="31" spans="1:5" x14ac:dyDescent="0.25">
      <c r="A31" s="11"/>
      <c r="B31" s="11"/>
      <c r="C31" s="11"/>
      <c r="D31" s="11"/>
      <c r="E31" s="11"/>
    </row>
    <row r="32" spans="1:5" x14ac:dyDescent="0.25">
      <c r="A32" s="11"/>
      <c r="B32" s="11"/>
      <c r="C32" s="11"/>
      <c r="D32" s="11"/>
      <c r="E32" s="11"/>
    </row>
    <row r="33" spans="1:5" x14ac:dyDescent="0.25">
      <c r="A33" s="11"/>
      <c r="B33" s="11"/>
      <c r="C33" s="11"/>
      <c r="D33" s="11"/>
      <c r="E33" s="11"/>
    </row>
    <row r="34" spans="1:5" x14ac:dyDescent="0.25">
      <c r="A34" s="11"/>
      <c r="B34" s="11"/>
      <c r="C34" s="11"/>
      <c r="D34" s="11"/>
      <c r="E34" s="11"/>
    </row>
    <row r="35" spans="1:5" x14ac:dyDescent="0.25">
      <c r="A35" s="11"/>
      <c r="B35" s="11"/>
      <c r="C35" s="11"/>
      <c r="D35" s="11"/>
      <c r="E35" s="11"/>
    </row>
    <row r="36" spans="1:5" x14ac:dyDescent="0.25">
      <c r="A36" s="11"/>
      <c r="B36" s="11"/>
      <c r="C36" s="11"/>
      <c r="D36" s="11"/>
      <c r="E36" s="11"/>
    </row>
    <row r="37" spans="1:5" x14ac:dyDescent="0.25">
      <c r="A37" s="11"/>
      <c r="B37" s="11"/>
      <c r="C37" s="11"/>
      <c r="D37" s="11"/>
      <c r="E37" s="11"/>
    </row>
    <row r="38" spans="1:5" x14ac:dyDescent="0.25">
      <c r="A38" s="11"/>
      <c r="B38" s="11"/>
      <c r="C38" s="11"/>
      <c r="D38" s="11"/>
      <c r="E38" s="11"/>
    </row>
    <row r="39" spans="1:5" x14ac:dyDescent="0.25">
      <c r="A39" s="11"/>
      <c r="B39" s="11"/>
      <c r="C39" s="11"/>
      <c r="D39" s="11"/>
      <c r="E39" s="11"/>
    </row>
    <row r="40" spans="1:5" x14ac:dyDescent="0.25">
      <c r="A40" s="11"/>
      <c r="B40" s="11"/>
      <c r="C40" s="11"/>
      <c r="D40" s="11"/>
      <c r="E40" s="11"/>
    </row>
    <row r="41" spans="1:5" x14ac:dyDescent="0.25">
      <c r="A41" s="11"/>
      <c r="B41" s="11"/>
      <c r="C41" s="11"/>
      <c r="D41" s="11"/>
      <c r="E41" s="11"/>
    </row>
  </sheetData>
  <pageMargins left="0.70866141732283505" right="0.39370078740157499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topLeftCell="A4" workbookViewId="0">
      <selection activeCell="B11" sqref="B11"/>
    </sheetView>
  </sheetViews>
  <sheetFormatPr defaultColWidth="9"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customHeight="1" x14ac:dyDescent="0.25">
      <c r="A1" s="1"/>
      <c r="B1" s="71" t="s">
        <v>99</v>
      </c>
      <c r="C1" s="71"/>
      <c r="D1" s="71"/>
    </row>
    <row r="2" spans="1:4" ht="15.75" customHeight="1" x14ac:dyDescent="0.25">
      <c r="A2" s="1"/>
      <c r="B2" s="72" t="s">
        <v>1</v>
      </c>
      <c r="C2" s="72"/>
      <c r="D2" s="72"/>
    </row>
    <row r="3" spans="1:4" ht="15.75" customHeight="1" x14ac:dyDescent="0.25">
      <c r="A3" s="1"/>
      <c r="B3" s="71" t="s">
        <v>100</v>
      </c>
      <c r="C3" s="71"/>
      <c r="D3" s="71"/>
    </row>
    <row r="4" spans="1:4" ht="26.25" x14ac:dyDescent="0.25">
      <c r="A4" s="2"/>
      <c r="B4" s="3" t="s">
        <v>3</v>
      </c>
      <c r="C4" s="2" t="s">
        <v>4</v>
      </c>
      <c r="D4" s="3" t="s">
        <v>5</v>
      </c>
    </row>
    <row r="5" spans="1:4" x14ac:dyDescent="0.25">
      <c r="A5" s="2"/>
      <c r="B5" s="4" t="s">
        <v>18</v>
      </c>
      <c r="C5" s="2"/>
      <c r="D5" s="3"/>
    </row>
    <row r="6" spans="1:4" ht="30" x14ac:dyDescent="0.25">
      <c r="A6" s="2">
        <v>1</v>
      </c>
      <c r="B6" s="5" t="s">
        <v>101</v>
      </c>
      <c r="C6" s="2">
        <v>1390.9</v>
      </c>
      <c r="D6" s="6">
        <f>C6</f>
        <v>1390.9</v>
      </c>
    </row>
    <row r="7" spans="1:4" x14ac:dyDescent="0.25">
      <c r="A7" s="7"/>
      <c r="B7" s="8" t="s">
        <v>21</v>
      </c>
      <c r="C7" s="7"/>
      <c r="D7" s="7"/>
    </row>
    <row r="8" spans="1:4" ht="30" x14ac:dyDescent="0.25">
      <c r="A8" s="9">
        <v>1</v>
      </c>
      <c r="B8" s="9" t="s">
        <v>102</v>
      </c>
      <c r="C8" s="9">
        <v>1095.0999999999999</v>
      </c>
      <c r="D8" s="8">
        <f>C8+D6</f>
        <v>2486</v>
      </c>
    </row>
    <row r="9" spans="1:4" x14ac:dyDescent="0.25">
      <c r="A9" s="9"/>
      <c r="B9" s="8" t="s">
        <v>24</v>
      </c>
      <c r="C9" s="9"/>
      <c r="D9" s="10"/>
    </row>
    <row r="10" spans="1:4" x14ac:dyDescent="0.25">
      <c r="A10" s="11">
        <v>1</v>
      </c>
      <c r="B10" s="9" t="s">
        <v>103</v>
      </c>
      <c r="C10" s="12">
        <v>3409.8</v>
      </c>
      <c r="D10" s="13"/>
    </row>
    <row r="11" spans="1:4" x14ac:dyDescent="0.25">
      <c r="A11" s="14">
        <v>2</v>
      </c>
      <c r="B11" s="15" t="s">
        <v>104</v>
      </c>
      <c r="C11" s="11">
        <v>19500</v>
      </c>
      <c r="D11" s="10"/>
    </row>
    <row r="12" spans="1:4" x14ac:dyDescent="0.25">
      <c r="A12" s="16">
        <v>3</v>
      </c>
      <c r="B12" s="17" t="s">
        <v>105</v>
      </c>
      <c r="C12" s="18">
        <v>2187.1999999999998</v>
      </c>
      <c r="D12" s="19"/>
    </row>
    <row r="13" spans="1:4" x14ac:dyDescent="0.25">
      <c r="A13" s="11"/>
      <c r="B13" s="8" t="s">
        <v>25</v>
      </c>
      <c r="C13" s="10">
        <f>SUM(C10:C12)</f>
        <v>25097</v>
      </c>
      <c r="D13" s="10">
        <f>C13+D8</f>
        <v>27583</v>
      </c>
    </row>
    <row r="14" spans="1:4" x14ac:dyDescent="0.25">
      <c r="A14" s="11"/>
      <c r="B14" s="8" t="s">
        <v>26</v>
      </c>
      <c r="C14" s="11"/>
      <c r="D14" s="10"/>
    </row>
    <row r="15" spans="1:4" x14ac:dyDescent="0.25">
      <c r="A15" s="11">
        <v>1</v>
      </c>
      <c r="B15" s="9" t="s">
        <v>106</v>
      </c>
      <c r="C15" s="11">
        <f>3781.4+6400</f>
        <v>10181.4</v>
      </c>
      <c r="D15" s="11"/>
    </row>
    <row r="16" spans="1:4" x14ac:dyDescent="0.25">
      <c r="A16" s="11">
        <v>2</v>
      </c>
      <c r="B16" s="11" t="s">
        <v>107</v>
      </c>
      <c r="C16" s="11">
        <v>6410.41</v>
      </c>
      <c r="D16" s="10"/>
    </row>
    <row r="17" spans="1:4" x14ac:dyDescent="0.25">
      <c r="A17" s="11"/>
      <c r="B17" s="10" t="s">
        <v>27</v>
      </c>
      <c r="C17" s="10">
        <f>SUM(C15:C16)</f>
        <v>16591.810000000001</v>
      </c>
      <c r="D17" s="10">
        <f>C17+D13</f>
        <v>44174.81</v>
      </c>
    </row>
    <row r="18" spans="1:4" x14ac:dyDescent="0.25">
      <c r="A18" s="11"/>
      <c r="B18" s="10" t="s">
        <v>28</v>
      </c>
      <c r="C18" s="11"/>
      <c r="D18" s="10"/>
    </row>
    <row r="19" spans="1:4" x14ac:dyDescent="0.25">
      <c r="A19" s="11">
        <v>1</v>
      </c>
      <c r="B19" s="9" t="s">
        <v>106</v>
      </c>
      <c r="C19" s="11">
        <v>10186</v>
      </c>
      <c r="D19" s="10"/>
    </row>
    <row r="20" spans="1:4" ht="30" x14ac:dyDescent="0.25">
      <c r="A20" s="11">
        <v>2</v>
      </c>
      <c r="B20" s="5" t="s">
        <v>108</v>
      </c>
      <c r="C20" s="11">
        <v>3965.61</v>
      </c>
      <c r="D20" s="10"/>
    </row>
    <row r="21" spans="1:4" x14ac:dyDescent="0.25">
      <c r="A21" s="11"/>
      <c r="B21" s="10" t="s">
        <v>29</v>
      </c>
      <c r="C21" s="10">
        <f>SUM(C19:C20)</f>
        <v>14151.61</v>
      </c>
      <c r="D21" s="10">
        <f>C21+D17</f>
        <v>58326.42</v>
      </c>
    </row>
    <row r="22" spans="1:4" x14ac:dyDescent="0.25">
      <c r="A22" s="11"/>
      <c r="B22" s="10" t="s">
        <v>59</v>
      </c>
      <c r="C22" s="11"/>
      <c r="D22" s="10"/>
    </row>
    <row r="23" spans="1:4" x14ac:dyDescent="0.25">
      <c r="A23" s="11">
        <v>1</v>
      </c>
      <c r="B23" s="67" t="s">
        <v>113</v>
      </c>
      <c r="C23" s="10">
        <v>6940</v>
      </c>
      <c r="D23" s="10">
        <f>C23+D21</f>
        <v>65266.42</v>
      </c>
    </row>
    <row r="24" spans="1:4" x14ac:dyDescent="0.25">
      <c r="A24" s="11"/>
      <c r="B24" s="11"/>
      <c r="C24" s="11"/>
      <c r="D24" s="11"/>
    </row>
    <row r="25" spans="1:4" x14ac:dyDescent="0.25">
      <c r="A25" s="11"/>
      <c r="B25" s="11"/>
      <c r="C25" s="11"/>
      <c r="D25" s="11"/>
    </row>
    <row r="26" spans="1:4" x14ac:dyDescent="0.25">
      <c r="A26" s="11"/>
      <c r="B26" s="10"/>
      <c r="C26" s="10"/>
      <c r="D26" s="10"/>
    </row>
    <row r="27" spans="1:4" x14ac:dyDescent="0.25">
      <c r="A27" s="11"/>
      <c r="B27" s="10"/>
      <c r="C27" s="10"/>
      <c r="D27" s="11"/>
    </row>
    <row r="28" spans="1:4" x14ac:dyDescent="0.25">
      <c r="A28" s="11"/>
      <c r="B28" s="9"/>
      <c r="C28" s="10"/>
      <c r="D28" s="10"/>
    </row>
    <row r="29" spans="1:4" x14ac:dyDescent="0.25">
      <c r="A29" s="11"/>
      <c r="B29" s="8"/>
      <c r="C29" s="11"/>
      <c r="D29" s="11"/>
    </row>
    <row r="30" spans="1:4" x14ac:dyDescent="0.25">
      <c r="A30" s="11"/>
      <c r="B30" s="5"/>
      <c r="C30" s="8"/>
      <c r="D30" s="10"/>
    </row>
    <row r="31" spans="1:4" x14ac:dyDescent="0.25">
      <c r="A31" s="11"/>
      <c r="B31" s="9"/>
      <c r="C31" s="9"/>
      <c r="D31" s="10"/>
    </row>
    <row r="32" spans="1:4" x14ac:dyDescent="0.25">
      <c r="A32" s="11"/>
      <c r="B32" s="9"/>
      <c r="C32" s="9"/>
      <c r="D32" s="10"/>
    </row>
    <row r="33" spans="1:4" x14ac:dyDescent="0.25">
      <c r="A33" s="11"/>
      <c r="B33" s="8"/>
      <c r="C33" s="9"/>
      <c r="D33" s="11"/>
    </row>
    <row r="34" spans="1:4" x14ac:dyDescent="0.25">
      <c r="A34" s="11"/>
      <c r="B34" s="9"/>
      <c r="C34" s="9"/>
      <c r="D34" s="10"/>
    </row>
    <row r="35" spans="1:4" x14ac:dyDescent="0.25">
      <c r="A35" s="11"/>
      <c r="B35" s="9"/>
      <c r="C35" s="9"/>
      <c r="D35" s="11"/>
    </row>
    <row r="36" spans="1:4" x14ac:dyDescent="0.25">
      <c r="A36" s="11"/>
      <c r="B36" s="9"/>
      <c r="C36" s="9"/>
      <c r="D36" s="11"/>
    </row>
    <row r="37" spans="1:4" x14ac:dyDescent="0.25">
      <c r="A37" s="11"/>
      <c r="B37" s="9"/>
      <c r="C37" s="11"/>
      <c r="D37" s="11"/>
    </row>
    <row r="38" spans="1:4" x14ac:dyDescent="0.25">
      <c r="A38" s="11"/>
      <c r="B38" s="9"/>
      <c r="C38" s="11"/>
      <c r="D38" s="10"/>
    </row>
    <row r="39" spans="1:4" x14ac:dyDescent="0.25">
      <c r="A39" s="11"/>
      <c r="B39" s="10"/>
      <c r="C39" s="10"/>
      <c r="D39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2025-01-30T02:57:00Z</cp:lastPrinted>
  <dcterms:created xsi:type="dcterms:W3CDTF">2011-07-25T05:21:00Z</dcterms:created>
  <dcterms:modified xsi:type="dcterms:W3CDTF">2026-01-28T01:58:53Z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5C687CBB445C4E6CA9EA755E977A446F_12</vt:lpwstr>
  </property>
  <property fmtid="{D5CDD505-2E9C-101B-9397-08002B2CF9AE}" pid="3" name="KSOProductBuildVer">
    <vt:lpwstr>1049-12.2.0.22549</vt:lpwstr>
  </property>
</Properties>
</file>