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4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definedNames>
    <definedName name="_xlnm._FilterDatabase" localSheetId="0" hidden="1">'ТО ин.оборуд.'!$A$1:$D$60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<sst xmlns="http://schemas.openxmlformats.org/spreadsheetml/2006/main" count="238" uniqueCount="104">
  <si>
    <t>Лицевой счёт  2025г</t>
  </si>
  <si>
    <t>Сосновая,7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</si>
  <si>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</si>
  <si>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</si>
  <si>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</si>
  <si>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</si>
  <si>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</si>
  <si>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</si>
  <si>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</si>
  <si>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</si>
  <si>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</si>
  <si>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Итого за февраль</t>
  </si>
  <si>
    <t>Март</t>
  </si>
  <si>
    <t xml:space="preserve">Чистка фильтров ГВС в теплоузле </t>
  </si>
  <si>
    <t>Итого за март</t>
  </si>
  <si>
    <t>Апрель</t>
  </si>
  <si>
    <t>Итого за апрель</t>
  </si>
  <si>
    <t>Май</t>
  </si>
  <si>
    <t>Промывка системы отоплния в подвале</t>
  </si>
  <si>
    <t>Итого за май</t>
  </si>
  <si>
    <t>Июнь</t>
  </si>
  <si>
    <t>Поверка общедомового счетчика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</si>
  <si>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</si>
  <si>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</si>
  <si>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</si>
  <si>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</si>
  <si>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</si>
  <si>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</si>
  <si>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</si>
  <si>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Запуск отопления, развоздушка</t>
  </si>
  <si>
    <t>Демонтаж поливочных кранов, убрали в подвал</t>
  </si>
  <si>
    <t>Итого за сентябрь</t>
  </si>
  <si>
    <t>Октябрь</t>
  </si>
  <si>
    <t>Итого за октябрь</t>
  </si>
  <si>
    <t>Ноябрь</t>
  </si>
  <si>
    <t>Итого за ноябрь</t>
  </si>
  <si>
    <t>Декабрь</t>
  </si>
  <si>
    <t>Устранение течи стояка ГВС, замена уголка на стояке ГВС квартира №135</t>
  </si>
  <si>
    <t>Замена участка трубы на стояке полотенцесушителя квартира №83</t>
  </si>
  <si>
    <t>Итого за декабрь</t>
  </si>
  <si>
    <t xml:space="preserve">2.Техническое обслуживание конструктивных элементов </t>
  </si>
  <si>
    <t>Техобслуживание домофона</t>
  </si>
  <si>
    <t>Техобслуживание системы видеонаблюдения</t>
  </si>
  <si>
    <t>Читска подъездных козырьков</t>
  </si>
  <si>
    <t>Ремонт подъездных дверей,смазка шарниров Подъезд №1,3</t>
  </si>
  <si>
    <t>Открытие и закрытие подъездных окон для мытья</t>
  </si>
  <si>
    <t>Утепление окон в подвале</t>
  </si>
  <si>
    <t xml:space="preserve">Наклейки на подъездные двери </t>
  </si>
  <si>
    <t>Закрепление табличек нумерация квартир</t>
  </si>
  <si>
    <t>Очистка подъездных козырьков от снега</t>
  </si>
  <si>
    <t>3.Техническое обслуживание электрооборудования</t>
  </si>
  <si>
    <t>Монтаж демонтаж светильника в подъезде №2</t>
  </si>
  <si>
    <t>Ревизия автомата в подъезде №1</t>
  </si>
  <si>
    <t>Ремонт двери в подвале, замена замка. Замена фотореле подъезд №3</t>
  </si>
  <si>
    <t>4.Текущий ремонт конструктивных элементов</t>
  </si>
  <si>
    <t>Замена доводчика входной двери подъезд №2</t>
  </si>
  <si>
    <t>Ремонт водосточной воронки подъезд №1</t>
  </si>
  <si>
    <t>5.Текущий ремонт эл.оборудования</t>
  </si>
  <si>
    <t>Замена прожектора  подъезд №1</t>
  </si>
  <si>
    <t>Установка ночной гирлянды</t>
  </si>
  <si>
    <t>Замена светильников с датчиком движения подъезд №1</t>
  </si>
  <si>
    <t>Лицевой счёт 2025г</t>
  </si>
  <si>
    <t>6.Текущий ремонт инженерного оборудования</t>
  </si>
  <si>
    <t>Замена крана на стояке отопления квартира №32</t>
  </si>
  <si>
    <t>Ремонт стояка ГВС в подъезде №2</t>
  </si>
  <si>
    <t>Чистка фильтра ГВС, ХВС и отопления в подвале</t>
  </si>
  <si>
    <t>Вывод летнего водопровода</t>
  </si>
  <si>
    <t>Замена стояка отопления в подвале</t>
  </si>
  <si>
    <t>Замена крана на стояке отопления в подвале</t>
  </si>
  <si>
    <t>Лицевой счет. Сводный расчет  2025г</t>
  </si>
  <si>
    <t>Итого</t>
  </si>
  <si>
    <r>
      <rPr>
        <sz val="16"/>
        <color theme="1"/>
        <rFont val="Calibri"/>
        <charset val="204"/>
        <scheme val="minor"/>
      </rPr>
      <t xml:space="preserve">1. </t>
    </r>
    <r>
      <rPr>
        <b/>
        <sz val="16"/>
        <color theme="1"/>
        <rFont val="Calibri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</si>
  <si>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</si>
  <si>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</si>
  <si>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</si>
  <si>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</si>
  <si>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</si>
  <si>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</si>
  <si>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</si>
  <si>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</si>
  <si>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</si>
  <si>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</si>
  <si>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</si>
  <si>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</si>
  <si>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</si>
  <si>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</si>
  <si>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</si>
  <si>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</si>
  <si>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</si>
  <si>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</si>
  <si>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</si>
  <si>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</si>
  <si>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</si>
  <si>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</si>
  <si>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</si>
  <si>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</si>
  <si>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</si>
  <si>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 xml:space="preserve">Ремонт качели на детской площадке </t>
  </si>
  <si>
    <t>Покраска бордюр</t>
  </si>
  <si>
    <t>Выдано председателю совета дома раствор для обработки подвала</t>
  </si>
  <si>
    <t>Скос травы на придомовой территории</t>
  </si>
  <si>
    <t>Установка карабина на качелю на детской площадке</t>
  </si>
  <si>
    <t>Привоз новогодней елки</t>
  </si>
  <si>
    <t>Проведение праздника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</si>
</sst>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2" fontId="3" fillId="0" borderId="1" xfId="0" applyNumberFormat="1" applyFont="1" applyBorder="1"/>
    <xf numFmtId="0" fontId="3" fillId="0" borderId="1" xfId="0" applyFon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1" fontId="5" fillId="0" borderId="1" xfId="0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2" xfId="0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9" fillId="0" borderId="6" xfId="0" applyFont="1" applyBorder="1"/>
    <xf numFmtId="0" fontId="3" fillId="0" borderId="7" xfId="0" applyFont="1" applyBorder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1" xfId="0" applyFont="1" applyBorder="1" applyAlignment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52" workbookViewId="0">
      <selection activeCell="B60" sqref="B60"/>
    </sheetView>
  </sheetViews>
  <sheetFormatPr defaultColWidth="9" defaultRowHeight="15" outlineLevelCol="7"/>
  <cols>
    <col min="1" max="1" width="5" customWidth="1"/>
    <col min="2" max="2" width="47.4285714285714" customWidth="1"/>
    <col min="3" max="3" width="11.8571428571429" customWidth="1"/>
    <col min="4" max="4" width="12.5714285714286" customWidth="1"/>
    <col min="5" max="5" width="9.71428571428571" customWidth="1"/>
  </cols>
  <sheetData>
    <row r="1" ht="15.95" customHeight="1" spans="1:8">
      <c r="A1" s="1"/>
      <c r="B1" s="2" t="s">
        <v>0</v>
      </c>
      <c r="C1" s="2"/>
      <c r="D1" s="2"/>
      <c r="E1" s="33"/>
      <c r="F1" s="33"/>
      <c r="G1" s="33"/>
      <c r="H1" s="33"/>
    </row>
    <row r="2" ht="15.95" customHeight="1" spans="1:8">
      <c r="A2" s="1"/>
      <c r="B2" s="14" t="s">
        <v>1</v>
      </c>
      <c r="C2" s="29"/>
      <c r="D2" s="29"/>
      <c r="E2" s="1"/>
      <c r="F2" s="1"/>
      <c r="G2" s="1"/>
      <c r="H2" s="1"/>
    </row>
    <row r="3" ht="15.95" customHeight="1" spans="1:8">
      <c r="A3" s="1"/>
      <c r="B3" s="2" t="s">
        <v>2</v>
      </c>
      <c r="C3" s="2"/>
      <c r="D3" s="2"/>
      <c r="E3" s="1"/>
      <c r="F3" s="1"/>
      <c r="G3" s="1"/>
      <c r="H3" s="1"/>
    </row>
    <row r="4" spans="1:8">
      <c r="A4" s="4"/>
      <c r="B4" s="5" t="s">
        <v>3</v>
      </c>
      <c r="C4" s="5" t="s">
        <v>4</v>
      </c>
      <c r="D4" s="5" t="s">
        <v>5</v>
      </c>
      <c r="E4" s="1"/>
      <c r="F4" s="1"/>
      <c r="G4" s="1"/>
      <c r="H4" s="1"/>
    </row>
    <row r="5" spans="1:8">
      <c r="A5" s="4"/>
      <c r="B5" s="7" t="s">
        <v>6</v>
      </c>
      <c r="C5" s="4"/>
      <c r="D5" s="4"/>
      <c r="E5" s="1"/>
      <c r="F5" s="1"/>
      <c r="G5" s="1"/>
      <c r="H5" s="1"/>
    </row>
    <row r="6" ht="30" spans="1:6">
      <c r="A6" s="6">
        <v>1</v>
      </c>
      <c r="B6" s="52" t="s">
        <v>7</v>
      </c>
      <c r="C6" s="7">
        <v>1223.92</v>
      </c>
      <c r="D6" s="7"/>
      <c r="E6" s="1"/>
      <c r="F6" s="1"/>
    </row>
    <row r="7" ht="60" spans="1:6">
      <c r="A7" s="6">
        <v>2</v>
      </c>
      <c r="B7" s="52" t="s">
        <v>8</v>
      </c>
      <c r="C7" s="7">
        <v>935</v>
      </c>
      <c r="D7" s="7"/>
      <c r="E7" s="1"/>
      <c r="F7" s="1"/>
    </row>
    <row r="8" spans="1:6">
      <c r="A8" s="6"/>
      <c r="B8" s="7" t="s">
        <v>9</v>
      </c>
      <c r="C8" s="7">
        <f>SUM(C6:C7)</f>
        <v>2158.92</v>
      </c>
      <c r="D8" s="7">
        <f>C8</f>
        <v>2158.92</v>
      </c>
      <c r="E8" s="1"/>
      <c r="F8" s="1"/>
    </row>
    <row r="9" spans="1:6">
      <c r="A9" s="4"/>
      <c r="B9" s="7" t="s">
        <v>10</v>
      </c>
      <c r="C9" s="4"/>
      <c r="D9" s="4"/>
      <c r="E9" s="1"/>
      <c r="F9" s="1"/>
    </row>
    <row r="10" ht="30" spans="1:6">
      <c r="A10" s="6">
        <v>1</v>
      </c>
      <c r="B10" s="52" t="s">
        <v>7</v>
      </c>
      <c r="C10" s="7">
        <v>1223.92</v>
      </c>
      <c r="D10" s="7"/>
      <c r="E10" s="1"/>
      <c r="F10" s="1"/>
    </row>
    <row r="11" ht="60" spans="1:6">
      <c r="A11" s="6">
        <v>2</v>
      </c>
      <c r="B11" s="52" t="s">
        <v>8</v>
      </c>
      <c r="C11" s="7">
        <v>935</v>
      </c>
      <c r="D11" s="7"/>
      <c r="E11" s="1"/>
      <c r="F11" s="1"/>
    </row>
    <row r="12" spans="1:6">
      <c r="A12" s="6"/>
      <c r="B12" s="7" t="s">
        <v>11</v>
      </c>
      <c r="C12" s="7">
        <f>SUM(C10:C11)</f>
        <v>2158.92</v>
      </c>
      <c r="D12" s="7">
        <f>C12+D8</f>
        <v>4317.84</v>
      </c>
      <c r="E12" s="1"/>
      <c r="F12" s="1"/>
    </row>
    <row r="13" spans="1:6">
      <c r="A13" s="4"/>
      <c r="B13" s="7" t="s">
        <v>12</v>
      </c>
      <c r="C13" s="4"/>
      <c r="D13" s="4"/>
      <c r="E13" s="1"/>
      <c r="F13" s="1"/>
    </row>
    <row r="14" ht="30" spans="1:6">
      <c r="A14" s="6">
        <v>1</v>
      </c>
      <c r="B14" s="52" t="s">
        <v>7</v>
      </c>
      <c r="C14" s="7">
        <v>1223.92</v>
      </c>
      <c r="D14" s="7"/>
      <c r="E14" s="1"/>
      <c r="F14" s="1"/>
    </row>
    <row r="15" ht="60" spans="1:6">
      <c r="A15" s="6">
        <v>2</v>
      </c>
      <c r="B15" s="52" t="s">
        <v>8</v>
      </c>
      <c r="C15" s="7">
        <v>935</v>
      </c>
      <c r="D15" s="7"/>
      <c r="E15" s="1"/>
      <c r="F15" s="1"/>
    </row>
    <row r="16" spans="1:6">
      <c r="A16" s="6">
        <v>3</v>
      </c>
      <c r="B16" s="52" t="s">
        <v>13</v>
      </c>
      <c r="C16" s="7">
        <v>1660</v>
      </c>
      <c r="D16" s="7"/>
      <c r="E16" s="1"/>
      <c r="F16" s="1"/>
    </row>
    <row r="17" s="32" customFormat="1" spans="1:6">
      <c r="A17" s="52"/>
      <c r="B17" s="63" t="s">
        <v>14</v>
      </c>
      <c r="C17" s="63">
        <f>SUM(C14:C16)</f>
        <v>3818.92</v>
      </c>
      <c r="D17" s="7">
        <f>C17+D12</f>
        <v>8136.76</v>
      </c>
      <c r="E17" s="69"/>
      <c r="F17" s="69"/>
    </row>
    <row r="18" spans="1:6">
      <c r="A18" s="4"/>
      <c r="B18" s="7" t="s">
        <v>15</v>
      </c>
      <c r="C18" s="4"/>
      <c r="D18" s="4"/>
      <c r="E18" s="1"/>
      <c r="F18" s="1"/>
    </row>
    <row r="19" ht="30" spans="1:6">
      <c r="A19" s="6">
        <v>1</v>
      </c>
      <c r="B19" s="52" t="s">
        <v>7</v>
      </c>
      <c r="C19" s="7">
        <v>1223.92</v>
      </c>
      <c r="D19" s="7"/>
      <c r="E19" s="1"/>
      <c r="F19" s="1"/>
    </row>
    <row r="20" ht="60" spans="1:6">
      <c r="A20" s="6">
        <v>2</v>
      </c>
      <c r="B20" s="52" t="s">
        <v>8</v>
      </c>
      <c r="C20" s="7">
        <v>935</v>
      </c>
      <c r="D20" s="7"/>
      <c r="E20" s="1"/>
      <c r="F20" s="1"/>
    </row>
    <row r="21" spans="1:6">
      <c r="A21" s="6"/>
      <c r="B21" s="63" t="s">
        <v>16</v>
      </c>
      <c r="C21" s="7">
        <f>SUM(C19:C20)</f>
        <v>2158.92</v>
      </c>
      <c r="D21" s="7">
        <f>C21+D17</f>
        <v>10295.68</v>
      </c>
      <c r="E21" s="1"/>
      <c r="F21" s="1"/>
    </row>
    <row r="22" spans="1:6">
      <c r="A22" s="4"/>
      <c r="B22" s="7" t="s">
        <v>17</v>
      </c>
      <c r="C22" s="4"/>
      <c r="D22" s="4"/>
      <c r="E22" s="1"/>
      <c r="F22" s="1"/>
    </row>
    <row r="23" ht="30" spans="1:6">
      <c r="A23" s="6">
        <v>1</v>
      </c>
      <c r="B23" s="52" t="s">
        <v>7</v>
      </c>
      <c r="C23" s="7">
        <v>1223.92</v>
      </c>
      <c r="D23" s="7"/>
      <c r="E23" s="1"/>
      <c r="F23" s="1"/>
    </row>
    <row r="24" s="32" customFormat="1" ht="60" spans="1:6">
      <c r="A24" s="6">
        <v>2</v>
      </c>
      <c r="B24" s="52" t="s">
        <v>8</v>
      </c>
      <c r="C24" s="7">
        <v>935</v>
      </c>
      <c r="D24" s="7"/>
      <c r="E24" s="69"/>
      <c r="F24" s="69"/>
    </row>
    <row r="25" s="32" customFormat="1" spans="1:6">
      <c r="A25" s="6">
        <v>3</v>
      </c>
      <c r="B25" s="52" t="s">
        <v>18</v>
      </c>
      <c r="C25" s="6">
        <v>2490</v>
      </c>
      <c r="D25" s="7"/>
      <c r="E25" s="69"/>
      <c r="F25" s="69"/>
    </row>
    <row r="26" s="32" customFormat="1" spans="1:6">
      <c r="A26" s="4"/>
      <c r="B26" s="7" t="s">
        <v>19</v>
      </c>
      <c r="C26" s="7">
        <f>SUM(C23:C25)</f>
        <v>4648.92</v>
      </c>
      <c r="D26" s="7">
        <f>C26+D21</f>
        <v>14944.6</v>
      </c>
      <c r="E26" s="69"/>
      <c r="F26" s="69"/>
    </row>
    <row r="27" s="32" customFormat="1" spans="1:6">
      <c r="A27" s="4"/>
      <c r="B27" s="7" t="s">
        <v>20</v>
      </c>
      <c r="C27" s="4"/>
      <c r="D27" s="4"/>
      <c r="E27" s="69"/>
      <c r="F27" s="69"/>
    </row>
    <row r="28" s="32" customFormat="1" ht="30" spans="1:6">
      <c r="A28" s="6">
        <v>1</v>
      </c>
      <c r="B28" s="52" t="s">
        <v>7</v>
      </c>
      <c r="C28" s="7">
        <v>1223.92</v>
      </c>
      <c r="D28" s="7"/>
      <c r="E28" s="69"/>
      <c r="F28" s="69"/>
    </row>
    <row r="29" s="32" customFormat="1" ht="60" spans="1:6">
      <c r="A29" s="6">
        <v>2</v>
      </c>
      <c r="B29" s="52" t="s">
        <v>8</v>
      </c>
      <c r="C29" s="7">
        <v>935</v>
      </c>
      <c r="D29" s="7"/>
      <c r="E29" s="69"/>
      <c r="F29" s="69"/>
    </row>
    <row r="30" s="32" customFormat="1" spans="1:6">
      <c r="A30" s="6">
        <v>3</v>
      </c>
      <c r="B30" s="52" t="s">
        <v>21</v>
      </c>
      <c r="C30" s="7">
        <v>1100</v>
      </c>
      <c r="D30" s="7"/>
      <c r="E30" s="69"/>
      <c r="F30" s="69"/>
    </row>
    <row r="31" s="32" customFormat="1" spans="1:6">
      <c r="A31" s="6"/>
      <c r="B31" s="63" t="s">
        <v>22</v>
      </c>
      <c r="C31" s="7">
        <f>SUM(C28:C30)</f>
        <v>3258.92</v>
      </c>
      <c r="D31" s="7">
        <f>C31+D26</f>
        <v>18203.52</v>
      </c>
      <c r="E31" s="69"/>
      <c r="F31" s="69"/>
    </row>
    <row r="32" s="32" customFormat="1" spans="1:6">
      <c r="A32" s="4"/>
      <c r="B32" s="7" t="s">
        <v>23</v>
      </c>
      <c r="C32" s="4"/>
      <c r="D32" s="4"/>
      <c r="E32" s="69"/>
      <c r="F32" s="69"/>
    </row>
    <row r="33" s="32" customFormat="1" ht="30" spans="1:6">
      <c r="A33" s="6">
        <v>1</v>
      </c>
      <c r="B33" s="52" t="s">
        <v>7</v>
      </c>
      <c r="C33" s="7">
        <v>1223.92</v>
      </c>
      <c r="D33" s="7"/>
      <c r="E33" s="69"/>
      <c r="F33" s="69"/>
    </row>
    <row r="34" ht="60" spans="1:6">
      <c r="A34" s="6">
        <v>2</v>
      </c>
      <c r="B34" s="52" t="s">
        <v>8</v>
      </c>
      <c r="C34" s="7">
        <v>935</v>
      </c>
      <c r="D34" s="7"/>
      <c r="E34" s="1"/>
      <c r="F34" s="1"/>
    </row>
    <row r="35" spans="1:6">
      <c r="A35" s="6"/>
      <c r="B35" s="63" t="s">
        <v>24</v>
      </c>
      <c r="C35" s="7">
        <f>SUM(C33:C34)</f>
        <v>2158.92</v>
      </c>
      <c r="D35" s="7">
        <f>C35+D31</f>
        <v>20362.44</v>
      </c>
      <c r="E35" s="1"/>
      <c r="F35" s="1"/>
    </row>
    <row r="36" spans="1:6">
      <c r="A36" s="4"/>
      <c r="B36" s="7" t="s">
        <v>25</v>
      </c>
      <c r="C36" s="4"/>
      <c r="D36" s="4"/>
      <c r="E36" s="1"/>
      <c r="F36" s="1"/>
    </row>
    <row r="37" ht="30" spans="1:6">
      <c r="A37" s="6">
        <v>1</v>
      </c>
      <c r="B37" s="52" t="s">
        <v>7</v>
      </c>
      <c r="C37" s="6">
        <v>1223.92</v>
      </c>
      <c r="D37" s="7"/>
      <c r="E37" s="1"/>
      <c r="F37" s="1"/>
    </row>
    <row r="38" ht="60" spans="1:6">
      <c r="A38" s="6">
        <v>2</v>
      </c>
      <c r="B38" s="52" t="s">
        <v>8</v>
      </c>
      <c r="C38" s="6">
        <v>935</v>
      </c>
      <c r="D38" s="7"/>
      <c r="E38" s="1"/>
      <c r="F38" s="1"/>
    </row>
    <row r="39" spans="1:6">
      <c r="A39" s="4">
        <v>3</v>
      </c>
      <c r="B39" s="6" t="s">
        <v>26</v>
      </c>
      <c r="C39" s="4">
        <v>1660</v>
      </c>
      <c r="D39" s="4"/>
      <c r="E39" s="1"/>
      <c r="F39" s="1"/>
    </row>
    <row r="40" spans="1:6">
      <c r="A40" s="6"/>
      <c r="B40" s="63" t="s">
        <v>27</v>
      </c>
      <c r="C40" s="7">
        <f>SUM(C37:C39)</f>
        <v>3818.92</v>
      </c>
      <c r="D40" s="7">
        <f>C40+D35</f>
        <v>24181.36</v>
      </c>
      <c r="E40" s="1"/>
      <c r="F40" s="1"/>
    </row>
    <row r="41" spans="1:6">
      <c r="A41" s="4"/>
      <c r="B41" s="7" t="s">
        <v>28</v>
      </c>
      <c r="C41" s="4"/>
      <c r="D41" s="4"/>
      <c r="E41" s="1"/>
      <c r="F41" s="1"/>
    </row>
    <row r="42" ht="30" spans="1:6">
      <c r="A42" s="6">
        <v>1</v>
      </c>
      <c r="B42" s="52" t="s">
        <v>7</v>
      </c>
      <c r="C42" s="6">
        <v>1223.92</v>
      </c>
      <c r="D42" s="7"/>
      <c r="E42" s="1"/>
      <c r="F42" s="1"/>
    </row>
    <row r="43" ht="60" spans="1:6">
      <c r="A43" s="6">
        <v>2</v>
      </c>
      <c r="B43" s="52" t="s">
        <v>8</v>
      </c>
      <c r="C43" s="6">
        <v>935</v>
      </c>
      <c r="D43" s="7"/>
      <c r="E43" s="1"/>
      <c r="F43" s="1"/>
    </row>
    <row r="44" spans="1:6">
      <c r="A44" s="4">
        <v>3</v>
      </c>
      <c r="B44" s="6" t="s">
        <v>29</v>
      </c>
      <c r="C44" s="4">
        <v>1660</v>
      </c>
      <c r="D44" s="4"/>
      <c r="E44" s="1"/>
      <c r="F44" s="1"/>
    </row>
    <row r="45" spans="1:6">
      <c r="A45" s="6">
        <v>4</v>
      </c>
      <c r="B45" s="52" t="s">
        <v>30</v>
      </c>
      <c r="C45" s="6">
        <v>830</v>
      </c>
      <c r="D45" s="7"/>
      <c r="E45" s="1"/>
      <c r="F45" s="1"/>
    </row>
    <row r="46" spans="1:6">
      <c r="A46" s="6"/>
      <c r="B46" s="63" t="s">
        <v>31</v>
      </c>
      <c r="C46" s="7">
        <f>SUM(C42:C45)</f>
        <v>4648.92</v>
      </c>
      <c r="D46" s="7">
        <f>C46+D40</f>
        <v>28830.28</v>
      </c>
      <c r="E46" s="1"/>
      <c r="F46" s="1"/>
    </row>
    <row r="47" spans="1:6">
      <c r="A47" s="4"/>
      <c r="B47" s="7" t="s">
        <v>32</v>
      </c>
      <c r="C47" s="4"/>
      <c r="D47" s="4"/>
      <c r="E47" s="1"/>
      <c r="F47" s="1"/>
    </row>
    <row r="48" ht="30" spans="1:6">
      <c r="A48" s="6">
        <v>1</v>
      </c>
      <c r="B48" s="52" t="s">
        <v>7</v>
      </c>
      <c r="C48" s="6">
        <v>1223.92</v>
      </c>
      <c r="D48" s="7"/>
      <c r="E48" s="1"/>
      <c r="F48" s="1"/>
    </row>
    <row r="49" ht="60" spans="1:6">
      <c r="A49" s="6">
        <v>2</v>
      </c>
      <c r="B49" s="52" t="s">
        <v>8</v>
      </c>
      <c r="C49" s="6">
        <v>935</v>
      </c>
      <c r="D49" s="7"/>
      <c r="E49" s="1"/>
      <c r="F49" s="1"/>
    </row>
    <row r="50" spans="1:6">
      <c r="A50" s="6"/>
      <c r="B50" s="63" t="s">
        <v>33</v>
      </c>
      <c r="C50" s="7">
        <f>SUM(C48:C49)</f>
        <v>2158.92</v>
      </c>
      <c r="D50" s="7">
        <f>C50+D46</f>
        <v>30989.2</v>
      </c>
      <c r="E50" s="1"/>
      <c r="F50" s="1"/>
    </row>
    <row r="51" spans="1:6">
      <c r="A51" s="4"/>
      <c r="B51" s="7" t="s">
        <v>34</v>
      </c>
      <c r="C51" s="4"/>
      <c r="D51" s="4"/>
      <c r="E51" s="1"/>
      <c r="F51" s="1"/>
    </row>
    <row r="52" ht="30" spans="1:6">
      <c r="A52" s="6">
        <v>1</v>
      </c>
      <c r="B52" s="52" t="s">
        <v>7</v>
      </c>
      <c r="C52" s="6">
        <v>1223.92</v>
      </c>
      <c r="D52" s="7"/>
      <c r="E52" s="1"/>
      <c r="F52" s="1"/>
    </row>
    <row r="53" ht="60" spans="1:6">
      <c r="A53" s="6">
        <v>2</v>
      </c>
      <c r="B53" s="52" t="s">
        <v>8</v>
      </c>
      <c r="C53" s="6">
        <v>935</v>
      </c>
      <c r="D53" s="7"/>
      <c r="E53" s="1"/>
      <c r="F53" s="1"/>
    </row>
    <row r="54" spans="1:6">
      <c r="A54" s="6"/>
      <c r="B54" s="63" t="s">
        <v>35</v>
      </c>
      <c r="C54" s="7">
        <f>SUM(C52:C53)</f>
        <v>2158.92</v>
      </c>
      <c r="D54" s="7">
        <f>C54+D50</f>
        <v>33148.12</v>
      </c>
      <c r="E54" s="1"/>
      <c r="F54" s="1"/>
    </row>
    <row r="55" spans="1:6">
      <c r="A55" s="4"/>
      <c r="B55" s="7" t="s">
        <v>36</v>
      </c>
      <c r="C55" s="4"/>
      <c r="D55" s="4"/>
      <c r="E55" s="1"/>
      <c r="F55" s="1"/>
    </row>
    <row r="56" ht="30" spans="1:6">
      <c r="A56" s="6">
        <v>1</v>
      </c>
      <c r="B56" s="52" t="s">
        <v>7</v>
      </c>
      <c r="C56" s="6">
        <v>1223.92</v>
      </c>
      <c r="D56" s="7"/>
      <c r="E56" s="1"/>
      <c r="F56" s="1"/>
    </row>
    <row r="57" ht="60" spans="1:6">
      <c r="A57" s="6">
        <v>2</v>
      </c>
      <c r="B57" s="52" t="s">
        <v>8</v>
      </c>
      <c r="C57" s="6">
        <v>935</v>
      </c>
      <c r="D57" s="7"/>
      <c r="E57" s="1"/>
      <c r="F57" s="1"/>
    </row>
    <row r="58" ht="30" spans="1:6">
      <c r="A58" s="4">
        <v>3</v>
      </c>
      <c r="B58" s="70" t="s">
        <v>37</v>
      </c>
      <c r="C58" s="70">
        <f>2591.5+1640.24</f>
        <v>4231.74</v>
      </c>
      <c r="D58" s="4"/>
      <c r="E58" s="1"/>
      <c r="F58" s="1"/>
    </row>
    <row r="59" ht="30" spans="1:6">
      <c r="A59" s="6">
        <v>4</v>
      </c>
      <c r="B59" s="52" t="s">
        <v>38</v>
      </c>
      <c r="C59" s="6">
        <v>2920.2</v>
      </c>
      <c r="D59" s="7"/>
      <c r="E59" s="1"/>
      <c r="F59" s="1"/>
    </row>
    <row r="60" spans="1:6">
      <c r="A60" s="6"/>
      <c r="B60" s="63" t="s">
        <v>39</v>
      </c>
      <c r="C60" s="7">
        <f>SUM(C56:C59)</f>
        <v>9310.86</v>
      </c>
      <c r="D60" s="7">
        <f>C60+D54</f>
        <v>42458.98</v>
      </c>
      <c r="E60" s="1"/>
      <c r="F60" s="1"/>
    </row>
    <row r="61" spans="1:6">
      <c r="A61" s="6"/>
      <c r="B61" s="63"/>
      <c r="C61" s="7"/>
      <c r="D61" s="7"/>
      <c r="E61" s="1"/>
      <c r="F61" s="1"/>
    </row>
    <row r="62" spans="1:6">
      <c r="A62" s="6"/>
      <c r="B62" s="52"/>
      <c r="C62" s="6"/>
      <c r="D62" s="7"/>
      <c r="E62" s="1"/>
      <c r="F62" s="1"/>
    </row>
    <row r="63" spans="1:6">
      <c r="A63" s="6"/>
      <c r="B63" s="52"/>
      <c r="C63" s="6"/>
      <c r="D63" s="7"/>
      <c r="E63" s="1"/>
      <c r="F63" s="1"/>
    </row>
    <row r="64" spans="1:6">
      <c r="A64" s="6"/>
      <c r="B64" s="6"/>
      <c r="C64" s="6"/>
      <c r="D64" s="7"/>
      <c r="E64" s="1"/>
      <c r="F64" s="1"/>
    </row>
    <row r="65" spans="1:6">
      <c r="A65" s="6"/>
      <c r="B65" s="6"/>
      <c r="C65" s="6"/>
      <c r="D65" s="7"/>
      <c r="E65" s="1"/>
      <c r="F65" s="1"/>
    </row>
    <row r="66" spans="1:6">
      <c r="A66" s="6"/>
      <c r="B66" s="6"/>
      <c r="C66" s="6"/>
      <c r="D66" s="7"/>
      <c r="E66" s="1"/>
      <c r="F66" s="1"/>
    </row>
    <row r="67" spans="1:6">
      <c r="A67" s="6"/>
      <c r="B67" s="6"/>
      <c r="C67" s="6"/>
      <c r="D67" s="7"/>
      <c r="E67" s="1"/>
      <c r="F67" s="1"/>
    </row>
    <row r="68" spans="1:6">
      <c r="A68" s="6"/>
      <c r="B68" s="7"/>
      <c r="C68" s="7"/>
      <c r="D68" s="7"/>
      <c r="E68" s="1"/>
      <c r="F68" s="1"/>
    </row>
    <row r="69" spans="1:6">
      <c r="A69" s="4"/>
      <c r="B69" s="7"/>
      <c r="C69" s="4"/>
      <c r="D69" s="4"/>
      <c r="E69" s="1"/>
      <c r="F69" s="1"/>
    </row>
    <row r="70" spans="1:6">
      <c r="A70" s="6"/>
      <c r="B70" s="52"/>
      <c r="C70" s="6"/>
      <c r="D70" s="7"/>
      <c r="E70" s="1"/>
      <c r="F70" s="1"/>
    </row>
    <row r="71" spans="1:6">
      <c r="A71" s="6"/>
      <c r="B71" s="52"/>
      <c r="C71" s="6"/>
      <c r="D71" s="7"/>
      <c r="E71" s="1"/>
      <c r="F71" s="1"/>
    </row>
    <row r="72" spans="1:6">
      <c r="A72" s="6"/>
      <c r="B72" s="6"/>
      <c r="C72" s="6"/>
      <c r="D72" s="7"/>
      <c r="E72" s="1"/>
      <c r="F72" s="1"/>
    </row>
    <row r="73" spans="1:6">
      <c r="A73" s="6"/>
      <c r="B73" s="7"/>
      <c r="C73" s="7"/>
      <c r="D73" s="7"/>
      <c r="E73" s="1"/>
      <c r="F73" s="1"/>
    </row>
    <row r="74" spans="1:6">
      <c r="A74" s="6"/>
      <c r="B74" s="6"/>
      <c r="C74" s="6"/>
      <c r="D74" s="7"/>
      <c r="E74" s="1"/>
      <c r="F74" s="1"/>
    </row>
    <row r="75" spans="1:6">
      <c r="A75" s="6"/>
      <c r="B75" s="6"/>
      <c r="C75" s="6"/>
      <c r="D75" s="7"/>
      <c r="E75" s="1"/>
      <c r="F75" s="1"/>
    </row>
    <row r="76" spans="1:6">
      <c r="A76" s="6"/>
      <c r="B76" s="6"/>
      <c r="C76" s="6"/>
      <c r="D76" s="7"/>
      <c r="E76" s="1"/>
      <c r="F76" s="1"/>
    </row>
    <row r="77" spans="1:6">
      <c r="A77" s="6"/>
      <c r="B77" s="6"/>
      <c r="C77" s="6"/>
      <c r="D77" s="7"/>
      <c r="E77" s="1"/>
      <c r="F77" s="1"/>
    </row>
    <row r="78" spans="1:6">
      <c r="A78" s="6"/>
      <c r="B78" s="6"/>
      <c r="C78" s="6"/>
      <c r="D78" s="7"/>
      <c r="E78" s="1"/>
      <c r="F78" s="1"/>
    </row>
    <row r="79" spans="1:6">
      <c r="A79" s="6"/>
      <c r="B79" s="6"/>
      <c r="C79" s="6"/>
      <c r="D79" s="7"/>
      <c r="E79" s="1"/>
      <c r="F79" s="1"/>
    </row>
    <row r="80" spans="1:6">
      <c r="A80" s="6"/>
      <c r="B80" s="6"/>
      <c r="C80" s="6"/>
      <c r="D80" s="7"/>
      <c r="E80" s="1"/>
      <c r="F80" s="1"/>
    </row>
    <row r="81" spans="1:6">
      <c r="A81" s="6"/>
      <c r="B81" s="6"/>
      <c r="C81" s="6"/>
      <c r="D81" s="7"/>
      <c r="E81" s="1"/>
      <c r="F81" s="1"/>
    </row>
    <row r="82" spans="1:6">
      <c r="A82" s="6"/>
      <c r="B82" s="7"/>
      <c r="C82" s="6"/>
      <c r="D82" s="7"/>
      <c r="E82" s="1"/>
      <c r="F82" s="1"/>
    </row>
    <row r="83" spans="1:6">
      <c r="A83" s="6"/>
      <c r="B83" s="6"/>
      <c r="C83" s="6"/>
      <c r="D83" s="7"/>
      <c r="E83" s="1"/>
      <c r="F83" s="1"/>
    </row>
  </sheetData>
  <autoFilter xmlns:etc="http://www.wps.cn/officeDocument/2017/etCustomData" ref="A1:D60" etc:filterBottomFollowUsedRange="0">
    <extLst/>
  </autoFilter>
  <mergeCells count="2">
    <mergeCell ref="B1:D1"/>
    <mergeCell ref="B3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opLeftCell="A37" workbookViewId="0">
      <selection activeCell="D61" sqref="D61"/>
    </sheetView>
  </sheetViews>
  <sheetFormatPr defaultColWidth="9" defaultRowHeight="15" outlineLevelCol="7"/>
  <cols>
    <col min="1" max="1" width="4.28571428571429" customWidth="1"/>
    <col min="2" max="2" width="47.2857142857143" customWidth="1"/>
    <col min="3" max="3" width="9.57142857142857" customWidth="1"/>
    <col min="4" max="4" width="13.7142857142857" customWidth="1"/>
  </cols>
  <sheetData>
    <row r="1" ht="15.95" customHeight="1" spans="1:8">
      <c r="A1" s="1"/>
      <c r="B1" s="2" t="s">
        <v>0</v>
      </c>
      <c r="C1" s="2"/>
      <c r="D1" s="2"/>
      <c r="E1" s="33"/>
      <c r="F1" s="33"/>
      <c r="G1" s="33"/>
      <c r="H1" s="33"/>
    </row>
    <row r="2" ht="15.95" customHeight="1" spans="1:8">
      <c r="A2" s="1"/>
      <c r="B2" s="14" t="s">
        <v>1</v>
      </c>
      <c r="C2" s="29"/>
      <c r="D2" s="29"/>
      <c r="E2" s="1"/>
      <c r="F2" s="1"/>
      <c r="G2" s="1"/>
      <c r="H2" s="1"/>
    </row>
    <row r="3" ht="15.95" customHeight="1" spans="1:8">
      <c r="A3" s="1"/>
      <c r="B3" s="2" t="s">
        <v>40</v>
      </c>
      <c r="C3" s="2"/>
      <c r="D3" s="2"/>
      <c r="E3" s="1"/>
      <c r="F3" s="1"/>
      <c r="G3" s="1"/>
      <c r="H3" s="1"/>
    </row>
    <row r="4" spans="1:8">
      <c r="A4" s="4"/>
      <c r="B4" s="5" t="s">
        <v>3</v>
      </c>
      <c r="C4" s="4" t="s">
        <v>4</v>
      </c>
      <c r="D4" s="5" t="s">
        <v>5</v>
      </c>
      <c r="E4" s="1"/>
      <c r="F4" s="1"/>
      <c r="G4" s="1"/>
      <c r="H4" s="1"/>
    </row>
    <row r="5" s="1" customFormat="1" customHeight="1" spans="1:4">
      <c r="A5" s="52"/>
      <c r="B5" s="63" t="s">
        <v>6</v>
      </c>
      <c r="C5" s="52"/>
      <c r="D5" s="6"/>
    </row>
    <row r="6" s="1" customFormat="1" customHeight="1" spans="1:4">
      <c r="A6" s="52">
        <v>1</v>
      </c>
      <c r="B6" s="52" t="s">
        <v>41</v>
      </c>
      <c r="C6" s="52">
        <v>8550</v>
      </c>
      <c r="D6" s="6"/>
    </row>
    <row r="7" s="1" customFormat="1" customHeight="1" spans="1:4">
      <c r="A7" s="52">
        <v>2</v>
      </c>
      <c r="B7" s="52" t="s">
        <v>42</v>
      </c>
      <c r="C7" s="52">
        <v>4730</v>
      </c>
      <c r="D7" s="7"/>
    </row>
    <row r="8" s="1" customFormat="1" spans="1:4">
      <c r="A8" s="52">
        <v>3</v>
      </c>
      <c r="B8" s="52" t="s">
        <v>43</v>
      </c>
      <c r="C8" s="52">
        <v>1440</v>
      </c>
      <c r="D8" s="7"/>
    </row>
    <row r="9" s="69" customFormat="1" spans="1:4">
      <c r="A9" s="52"/>
      <c r="B9" s="63" t="s">
        <v>9</v>
      </c>
      <c r="C9" s="63">
        <f>SUM(C6:C8)</f>
        <v>14720</v>
      </c>
      <c r="D9" s="7">
        <f>C9</f>
        <v>14720</v>
      </c>
    </row>
    <row r="10" s="1" customFormat="1" spans="1:4">
      <c r="A10" s="52"/>
      <c r="B10" s="63" t="s">
        <v>10</v>
      </c>
      <c r="C10" s="52"/>
      <c r="D10" s="6"/>
    </row>
    <row r="11" s="1" customFormat="1" spans="1:4">
      <c r="A11" s="52">
        <v>1</v>
      </c>
      <c r="B11" s="52" t="s">
        <v>41</v>
      </c>
      <c r="C11" s="52">
        <v>8550</v>
      </c>
      <c r="D11" s="6"/>
    </row>
    <row r="12" s="1" customFormat="1" ht="18" customHeight="1" spans="1:4">
      <c r="A12" s="52">
        <v>2</v>
      </c>
      <c r="B12" s="52" t="s">
        <v>42</v>
      </c>
      <c r="C12" s="52">
        <v>4730</v>
      </c>
      <c r="D12" s="7"/>
    </row>
    <row r="13" s="69" customFormat="1" spans="1:4">
      <c r="A13" s="63"/>
      <c r="B13" s="63" t="s">
        <v>11</v>
      </c>
      <c r="C13" s="63">
        <f>SUM(C11:C12)</f>
        <v>13280</v>
      </c>
      <c r="D13" s="7">
        <f>C13+D9</f>
        <v>28000</v>
      </c>
    </row>
    <row r="14" s="1" customFormat="1" spans="1:4">
      <c r="A14" s="52"/>
      <c r="B14" s="63" t="s">
        <v>12</v>
      </c>
      <c r="C14" s="52"/>
      <c r="D14" s="6"/>
    </row>
    <row r="15" s="1" customFormat="1" spans="1:4">
      <c r="A15" s="52">
        <v>1</v>
      </c>
      <c r="B15" s="52" t="s">
        <v>41</v>
      </c>
      <c r="C15" s="52">
        <v>8550</v>
      </c>
      <c r="D15" s="6"/>
    </row>
    <row r="16" s="1" customFormat="1" spans="1:4">
      <c r="A16" s="52">
        <v>2</v>
      </c>
      <c r="B16" s="52" t="s">
        <v>42</v>
      </c>
      <c r="C16" s="52">
        <v>4730</v>
      </c>
      <c r="D16" s="7"/>
    </row>
    <row r="17" s="1" customFormat="1" spans="1:4">
      <c r="A17" s="63"/>
      <c r="B17" s="63" t="s">
        <v>14</v>
      </c>
      <c r="C17" s="63">
        <f>SUM(C15:C16)</f>
        <v>13280</v>
      </c>
      <c r="D17" s="7">
        <f>C17+D13</f>
        <v>41280</v>
      </c>
    </row>
    <row r="18" s="1" customFormat="1" ht="15.75" customHeight="1" spans="1:4">
      <c r="A18" s="52"/>
      <c r="B18" s="63" t="s">
        <v>15</v>
      </c>
      <c r="C18" s="52"/>
      <c r="D18" s="6"/>
    </row>
    <row r="19" s="1" customFormat="1" ht="15.75" customHeight="1" spans="1:4">
      <c r="A19" s="52">
        <v>1</v>
      </c>
      <c r="B19" s="52" t="s">
        <v>41</v>
      </c>
      <c r="C19" s="52">
        <v>8550</v>
      </c>
      <c r="D19" s="6"/>
    </row>
    <row r="20" s="1" customFormat="1" spans="1:4">
      <c r="A20" s="52">
        <v>2</v>
      </c>
      <c r="B20" s="52" t="s">
        <v>42</v>
      </c>
      <c r="C20" s="52">
        <v>4730</v>
      </c>
      <c r="D20" s="7"/>
    </row>
    <row r="21" s="1" customFormat="1" ht="30" spans="1:4">
      <c r="A21" s="52">
        <v>3</v>
      </c>
      <c r="B21" s="52" t="s">
        <v>44</v>
      </c>
      <c r="C21" s="52">
        <v>427</v>
      </c>
      <c r="D21" s="7"/>
    </row>
    <row r="22" s="1" customFormat="1" spans="1:4">
      <c r="A22" s="52"/>
      <c r="B22" s="63" t="s">
        <v>16</v>
      </c>
      <c r="C22" s="63">
        <f>SUM(C19:C21)</f>
        <v>13707</v>
      </c>
      <c r="D22" s="7">
        <f>C22+D17</f>
        <v>54987</v>
      </c>
    </row>
    <row r="23" s="1" customFormat="1" spans="1:4">
      <c r="A23" s="52"/>
      <c r="B23" s="63" t="s">
        <v>17</v>
      </c>
      <c r="C23" s="52"/>
      <c r="D23" s="6"/>
    </row>
    <row r="24" s="1" customFormat="1" spans="1:4">
      <c r="A24" s="52">
        <v>1</v>
      </c>
      <c r="B24" s="52" t="s">
        <v>41</v>
      </c>
      <c r="C24" s="52">
        <v>8550</v>
      </c>
      <c r="D24" s="6"/>
    </row>
    <row r="25" s="1" customFormat="1" spans="1:4">
      <c r="A25" s="52">
        <v>2</v>
      </c>
      <c r="B25" s="52" t="s">
        <v>42</v>
      </c>
      <c r="C25" s="52">
        <v>4730</v>
      </c>
      <c r="D25" s="7"/>
    </row>
    <row r="26" s="1" customFormat="1" spans="1:4">
      <c r="A26" s="52">
        <v>3</v>
      </c>
      <c r="B26" s="52" t="s">
        <v>45</v>
      </c>
      <c r="C26" s="52">
        <v>8640</v>
      </c>
      <c r="D26" s="7"/>
    </row>
    <row r="27" spans="1:4">
      <c r="A27" s="52"/>
      <c r="B27" s="63" t="s">
        <v>19</v>
      </c>
      <c r="C27" s="63">
        <f>SUM(C24:C26)</f>
        <v>21920</v>
      </c>
      <c r="D27" s="7">
        <f>C27+D22</f>
        <v>76907</v>
      </c>
    </row>
    <row r="28" spans="1:4">
      <c r="A28" s="52"/>
      <c r="B28" s="63" t="s">
        <v>20</v>
      </c>
      <c r="C28" s="52"/>
      <c r="D28" s="6"/>
    </row>
    <row r="29" spans="1:4">
      <c r="A29" s="52">
        <v>1</v>
      </c>
      <c r="B29" s="52" t="s">
        <v>41</v>
      </c>
      <c r="C29" s="52">
        <v>8550</v>
      </c>
      <c r="D29" s="6"/>
    </row>
    <row r="30" spans="1:4">
      <c r="A30" s="52">
        <v>2</v>
      </c>
      <c r="B30" s="52" t="s">
        <v>42</v>
      </c>
      <c r="C30" s="52">
        <v>4730</v>
      </c>
      <c r="D30" s="7"/>
    </row>
    <row r="31" spans="1:4">
      <c r="A31" s="52"/>
      <c r="B31" s="63" t="s">
        <v>22</v>
      </c>
      <c r="C31" s="63">
        <f>SUM(C29:C30)</f>
        <v>13280</v>
      </c>
      <c r="D31" s="7">
        <f>C31+D27</f>
        <v>90187</v>
      </c>
    </row>
    <row r="32" spans="1:4">
      <c r="A32" s="52"/>
      <c r="B32" s="63" t="s">
        <v>23</v>
      </c>
      <c r="C32" s="52"/>
      <c r="D32" s="6"/>
    </row>
    <row r="33" spans="1:4">
      <c r="A33" s="52">
        <v>1</v>
      </c>
      <c r="B33" s="52" t="s">
        <v>41</v>
      </c>
      <c r="C33" s="52">
        <v>10260</v>
      </c>
      <c r="D33" s="6"/>
    </row>
    <row r="34" spans="1:4">
      <c r="A34" s="52">
        <v>2</v>
      </c>
      <c r="B34" s="52" t="s">
        <v>42</v>
      </c>
      <c r="C34" s="52">
        <v>4730</v>
      </c>
      <c r="D34" s="7"/>
    </row>
    <row r="35" spans="1:4">
      <c r="A35" s="52"/>
      <c r="B35" s="63" t="s">
        <v>22</v>
      </c>
      <c r="C35" s="63">
        <f>SUM(C33:C34)</f>
        <v>14990</v>
      </c>
      <c r="D35" s="7">
        <f>C35+D31</f>
        <v>105177</v>
      </c>
    </row>
    <row r="36" spans="1:4">
      <c r="A36" s="52"/>
      <c r="B36" s="63" t="s">
        <v>25</v>
      </c>
      <c r="C36" s="52"/>
      <c r="D36" s="6"/>
    </row>
    <row r="37" spans="1:4">
      <c r="A37" s="52">
        <v>1</v>
      </c>
      <c r="B37" s="52" t="s">
        <v>41</v>
      </c>
      <c r="C37" s="52">
        <v>10260</v>
      </c>
      <c r="D37" s="6"/>
    </row>
    <row r="38" spans="1:4">
      <c r="A38" s="52">
        <v>2</v>
      </c>
      <c r="B38" s="52" t="s">
        <v>42</v>
      </c>
      <c r="C38" s="52">
        <v>4730</v>
      </c>
      <c r="D38" s="7"/>
    </row>
    <row r="39" spans="1:4">
      <c r="A39" s="52"/>
      <c r="B39" s="63" t="s">
        <v>27</v>
      </c>
      <c r="C39" s="63">
        <f>SUM(C37:C38)</f>
        <v>14990</v>
      </c>
      <c r="D39" s="7">
        <f>C39+D35</f>
        <v>120167</v>
      </c>
    </row>
    <row r="40" spans="1:4">
      <c r="A40" s="52"/>
      <c r="B40" s="63" t="s">
        <v>28</v>
      </c>
      <c r="C40" s="52"/>
      <c r="D40" s="6"/>
    </row>
    <row r="41" spans="1:4">
      <c r="A41" s="52">
        <v>1</v>
      </c>
      <c r="B41" s="52" t="s">
        <v>41</v>
      </c>
      <c r="C41" s="52">
        <v>10260</v>
      </c>
      <c r="D41" s="6"/>
    </row>
    <row r="42" spans="1:4">
      <c r="A42" s="52">
        <v>2</v>
      </c>
      <c r="B42" s="52" t="s">
        <v>42</v>
      </c>
      <c r="C42" s="52">
        <v>4730</v>
      </c>
      <c r="D42" s="7"/>
    </row>
    <row r="43" spans="1:4">
      <c r="A43" s="52">
        <v>3</v>
      </c>
      <c r="B43" s="52" t="s">
        <v>45</v>
      </c>
      <c r="C43" s="52">
        <v>2880</v>
      </c>
      <c r="D43" s="6"/>
    </row>
    <row r="44" spans="1:4">
      <c r="A44" s="52"/>
      <c r="B44" s="63" t="s">
        <v>31</v>
      </c>
      <c r="C44" s="63">
        <f>SUM(C41:C43)</f>
        <v>17870</v>
      </c>
      <c r="D44" s="7">
        <f>C44+D39</f>
        <v>138037</v>
      </c>
    </row>
    <row r="45" spans="1:4">
      <c r="A45" s="52"/>
      <c r="B45" s="63" t="s">
        <v>32</v>
      </c>
      <c r="C45" s="52"/>
      <c r="D45" s="6"/>
    </row>
    <row r="46" spans="1:4">
      <c r="A46" s="52">
        <v>1</v>
      </c>
      <c r="B46" s="52" t="s">
        <v>41</v>
      </c>
      <c r="C46" s="52">
        <v>10260</v>
      </c>
      <c r="D46" s="6"/>
    </row>
    <row r="47" spans="1:4">
      <c r="A47" s="52">
        <v>2</v>
      </c>
      <c r="B47" s="52" t="s">
        <v>42</v>
      </c>
      <c r="C47" s="52">
        <v>4730</v>
      </c>
      <c r="D47" s="7"/>
    </row>
    <row r="48" spans="1:4">
      <c r="A48" s="52">
        <v>3</v>
      </c>
      <c r="B48" s="52" t="s">
        <v>46</v>
      </c>
      <c r="C48" s="52">
        <v>1181</v>
      </c>
      <c r="D48" s="7"/>
    </row>
    <row r="49" spans="1:4">
      <c r="A49" s="52">
        <v>4</v>
      </c>
      <c r="B49" s="52" t="s">
        <v>47</v>
      </c>
      <c r="C49" s="52">
        <v>480</v>
      </c>
      <c r="D49" s="7"/>
    </row>
    <row r="50" spans="1:4">
      <c r="A50" s="52">
        <v>5</v>
      </c>
      <c r="B50" s="52" t="s">
        <v>48</v>
      </c>
      <c r="C50" s="52">
        <v>286.3</v>
      </c>
      <c r="D50" s="6"/>
    </row>
    <row r="51" spans="1:4">
      <c r="A51" s="52"/>
      <c r="B51" s="63" t="s">
        <v>33</v>
      </c>
      <c r="C51" s="63">
        <f>SUM(C46:C50)</f>
        <v>16937.3</v>
      </c>
      <c r="D51" s="7">
        <f>C51+D44</f>
        <v>154974.3</v>
      </c>
    </row>
    <row r="52" spans="1:4">
      <c r="A52" s="52"/>
      <c r="B52" s="63" t="s">
        <v>34</v>
      </c>
      <c r="C52" s="52"/>
      <c r="D52" s="6"/>
    </row>
    <row r="53" spans="1:4">
      <c r="A53" s="52">
        <v>1</v>
      </c>
      <c r="B53" s="52" t="s">
        <v>41</v>
      </c>
      <c r="C53" s="52">
        <v>10260</v>
      </c>
      <c r="D53" s="6"/>
    </row>
    <row r="54" spans="1:4">
      <c r="A54" s="52">
        <v>2</v>
      </c>
      <c r="B54" s="52" t="s">
        <v>42</v>
      </c>
      <c r="C54" s="52">
        <v>4730</v>
      </c>
      <c r="D54" s="7"/>
    </row>
    <row r="55" spans="1:4">
      <c r="A55" s="52"/>
      <c r="B55" s="63" t="s">
        <v>35</v>
      </c>
      <c r="C55" s="63">
        <f>SUM(C53:C54)</f>
        <v>14990</v>
      </c>
      <c r="D55" s="7">
        <f>C55+D51</f>
        <v>169964.3</v>
      </c>
    </row>
    <row r="56" spans="1:4">
      <c r="A56" s="52"/>
      <c r="B56" s="63" t="s">
        <v>36</v>
      </c>
      <c r="C56" s="52"/>
      <c r="D56" s="6"/>
    </row>
    <row r="57" spans="1:4">
      <c r="A57" s="52">
        <v>1</v>
      </c>
      <c r="B57" s="52" t="s">
        <v>41</v>
      </c>
      <c r="C57" s="52">
        <v>10260</v>
      </c>
      <c r="D57" s="6"/>
    </row>
    <row r="58" spans="1:4">
      <c r="A58" s="52">
        <v>2</v>
      </c>
      <c r="B58" s="52" t="s">
        <v>42</v>
      </c>
      <c r="C58" s="52">
        <v>4730</v>
      </c>
      <c r="D58" s="7"/>
    </row>
    <row r="59" spans="1:4">
      <c r="A59" s="52">
        <v>4</v>
      </c>
      <c r="B59" s="52" t="s">
        <v>49</v>
      </c>
      <c r="C59" s="52">
        <v>2880</v>
      </c>
      <c r="D59" s="6"/>
    </row>
    <row r="60" spans="1:4">
      <c r="A60" s="52"/>
      <c r="B60" s="63" t="s">
        <v>39</v>
      </c>
      <c r="C60" s="63">
        <f>SUM(C57:C59)</f>
        <v>17870</v>
      </c>
      <c r="D60" s="7">
        <f>C60+D55</f>
        <v>187834.3</v>
      </c>
    </row>
    <row r="61" spans="1:4">
      <c r="A61" s="52"/>
      <c r="B61" s="63"/>
      <c r="C61" s="63"/>
      <c r="D61" s="7"/>
    </row>
    <row r="62" spans="1:4">
      <c r="A62" s="52"/>
      <c r="B62" s="52"/>
      <c r="C62" s="52"/>
      <c r="D62" s="7"/>
    </row>
    <row r="63" spans="1:4">
      <c r="A63" s="8"/>
      <c r="B63" s="7"/>
      <c r="C63" s="7"/>
      <c r="D63" s="10"/>
    </row>
    <row r="64" spans="1:4">
      <c r="A64" s="8"/>
      <c r="B64" s="52"/>
      <c r="C64" s="6"/>
      <c r="D64" s="8"/>
    </row>
    <row r="65" spans="1:4">
      <c r="A65" s="8"/>
      <c r="B65" s="6"/>
      <c r="C65" s="6"/>
      <c r="D65" s="8"/>
    </row>
    <row r="66" spans="1:4">
      <c r="A66" s="8"/>
      <c r="B66" s="6"/>
      <c r="C66" s="6"/>
      <c r="D66" s="8"/>
    </row>
    <row r="67" spans="1:4">
      <c r="A67" s="8"/>
      <c r="B67" s="6"/>
      <c r="C67" s="6"/>
      <c r="D67" s="8"/>
    </row>
    <row r="68" spans="1:4">
      <c r="A68" s="8"/>
      <c r="B68" s="6"/>
      <c r="C68" s="6"/>
      <c r="D68" s="8"/>
    </row>
    <row r="69" spans="1:4">
      <c r="A69" s="8"/>
      <c r="B69" s="7"/>
      <c r="C69" s="7"/>
      <c r="D69" s="10"/>
    </row>
    <row r="70" spans="1:4">
      <c r="A70" s="8"/>
      <c r="B70" s="7"/>
      <c r="C70" s="6"/>
      <c r="D70" s="8"/>
    </row>
    <row r="71" spans="1:4">
      <c r="A71" s="8"/>
      <c r="B71" s="52"/>
      <c r="C71" s="6"/>
      <c r="D71" s="8"/>
    </row>
    <row r="72" spans="1:4">
      <c r="A72" s="8"/>
      <c r="B72" s="52"/>
      <c r="C72" s="6"/>
      <c r="D72" s="8"/>
    </row>
    <row r="73" spans="1:4">
      <c r="A73" s="8"/>
      <c r="B73" s="6"/>
      <c r="C73" s="6"/>
      <c r="D73" s="8"/>
    </row>
    <row r="74" spans="1:4">
      <c r="A74" s="8"/>
      <c r="B74" s="6"/>
      <c r="C74" s="6"/>
      <c r="D74" s="8"/>
    </row>
    <row r="75" spans="1:4">
      <c r="A75" s="8"/>
      <c r="B75" s="7"/>
      <c r="C75" s="7"/>
      <c r="D75" s="10"/>
    </row>
    <row r="76" spans="1:4">
      <c r="A76" s="8"/>
      <c r="B76" s="6"/>
      <c r="C76" s="6"/>
      <c r="D76" s="8"/>
    </row>
    <row r="77" spans="1:4">
      <c r="A77" s="8"/>
      <c r="B77" s="6"/>
      <c r="C77" s="6"/>
      <c r="D77" s="8"/>
    </row>
    <row r="78" spans="1:4">
      <c r="A78" s="8"/>
      <c r="B78" s="6"/>
      <c r="C78" s="6"/>
      <c r="D78" s="8"/>
    </row>
    <row r="79" spans="1:4">
      <c r="A79" s="8"/>
      <c r="B79" s="6"/>
      <c r="C79" s="6"/>
      <c r="D79" s="8"/>
    </row>
    <row r="80" spans="1:4">
      <c r="A80" s="8"/>
      <c r="B80" s="7"/>
      <c r="C80" s="7"/>
      <c r="D80" s="10"/>
    </row>
    <row r="81" spans="1:4">
      <c r="A81" s="8"/>
      <c r="B81" s="6"/>
      <c r="C81" s="6"/>
      <c r="D81" s="8"/>
    </row>
    <row r="82" spans="1:4">
      <c r="A82" s="8"/>
      <c r="B82" s="7"/>
      <c r="C82" s="10"/>
      <c r="D82" s="10"/>
    </row>
  </sheetData>
  <mergeCells count="2">
    <mergeCell ref="B1:D1"/>
    <mergeCell ref="B3:D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D11" sqref="D11"/>
    </sheetView>
  </sheetViews>
  <sheetFormatPr defaultColWidth="9" defaultRowHeight="15" outlineLevelCol="3"/>
  <cols>
    <col min="1" max="1" width="4.28571428571429" customWidth="1"/>
    <col min="2" max="2" width="46" customWidth="1"/>
    <col min="4" max="4" width="10.1428571428571" customWidth="1"/>
  </cols>
  <sheetData>
    <row r="1" ht="15.75" spans="1:4">
      <c r="A1" s="1"/>
      <c r="B1" s="2" t="s">
        <v>0</v>
      </c>
      <c r="C1" s="2"/>
      <c r="D1" s="2"/>
    </row>
    <row r="2" ht="15.75" spans="1:4">
      <c r="A2" s="1"/>
      <c r="B2" s="14" t="s">
        <v>1</v>
      </c>
      <c r="C2" s="29"/>
      <c r="D2" s="29"/>
    </row>
    <row r="3" ht="15.75" spans="1:4">
      <c r="A3" s="1"/>
      <c r="B3" s="2" t="s">
        <v>50</v>
      </c>
      <c r="C3" s="2"/>
      <c r="D3" s="2"/>
    </row>
    <row r="4" ht="25.5" spans="1:4">
      <c r="A4" s="35"/>
      <c r="B4" s="5" t="s">
        <v>3</v>
      </c>
      <c r="C4" s="4" t="s">
        <v>4</v>
      </c>
      <c r="D4" s="5" t="s">
        <v>5</v>
      </c>
    </row>
    <row r="5" spans="1:4">
      <c r="A5" s="4"/>
      <c r="B5" s="7" t="s">
        <v>25</v>
      </c>
      <c r="C5" s="4"/>
      <c r="D5" s="4"/>
    </row>
    <row r="6" spans="1:4">
      <c r="A6" s="65">
        <v>1</v>
      </c>
      <c r="B6" s="52" t="s">
        <v>51</v>
      </c>
      <c r="C6" s="66">
        <v>1047.32</v>
      </c>
      <c r="D6" s="7">
        <f>C6</f>
        <v>1047.32</v>
      </c>
    </row>
    <row r="7" spans="1:4">
      <c r="A7" s="65"/>
      <c r="B7" s="63" t="s">
        <v>28</v>
      </c>
      <c r="C7" s="67"/>
      <c r="D7" s="35"/>
    </row>
    <row r="8" spans="1:4">
      <c r="A8" s="65">
        <v>1</v>
      </c>
      <c r="B8" s="52" t="s">
        <v>52</v>
      </c>
      <c r="C8" s="56">
        <v>440</v>
      </c>
      <c r="D8" s="7">
        <f>C8+D6</f>
        <v>1487.32</v>
      </c>
    </row>
    <row r="9" spans="1:4">
      <c r="A9" s="65"/>
      <c r="B9" s="63" t="s">
        <v>36</v>
      </c>
      <c r="C9" s="67"/>
      <c r="D9" s="35"/>
    </row>
    <row r="10" ht="30" spans="1:4">
      <c r="A10" s="52">
        <v>1</v>
      </c>
      <c r="B10" s="52" t="s">
        <v>53</v>
      </c>
      <c r="C10" s="52">
        <v>1818.32</v>
      </c>
      <c r="D10" s="7">
        <f>C10+D8</f>
        <v>3305.64</v>
      </c>
    </row>
    <row r="11" spans="1:4">
      <c r="A11" s="65"/>
      <c r="B11" s="63"/>
      <c r="C11" s="52"/>
      <c r="D11" s="7"/>
    </row>
    <row r="12" spans="1:4">
      <c r="A12" s="65"/>
      <c r="B12" s="52"/>
      <c r="C12" s="63"/>
      <c r="D12" s="7"/>
    </row>
    <row r="13" spans="1:4">
      <c r="A13" s="65"/>
      <c r="B13" s="63"/>
      <c r="C13" s="52"/>
      <c r="D13" s="6"/>
    </row>
    <row r="14" spans="1:4">
      <c r="A14" s="52"/>
      <c r="B14" s="52"/>
      <c r="C14" s="52"/>
      <c r="D14" s="7"/>
    </row>
    <row r="15" spans="1:4">
      <c r="A15" s="52"/>
      <c r="B15" s="63"/>
      <c r="C15" s="52"/>
      <c r="D15" s="7"/>
    </row>
    <row r="16" spans="1:4">
      <c r="A16" s="52"/>
      <c r="B16" s="52"/>
      <c r="C16" s="52"/>
      <c r="D16" s="7"/>
    </row>
    <row r="17" spans="1:4">
      <c r="A17" s="52"/>
      <c r="B17" s="63"/>
      <c r="C17" s="63"/>
      <c r="D17" s="7"/>
    </row>
    <row r="18" spans="1:4">
      <c r="A18" s="52"/>
      <c r="B18" s="52"/>
      <c r="C18" s="52"/>
      <c r="D18" s="7"/>
    </row>
    <row r="19" spans="1:4">
      <c r="A19" s="52"/>
      <c r="B19" s="63"/>
      <c r="C19" s="52"/>
      <c r="D19" s="7"/>
    </row>
    <row r="20" spans="1:4">
      <c r="A20" s="52"/>
      <c r="B20" s="52"/>
      <c r="C20" s="52"/>
      <c r="D20" s="7"/>
    </row>
    <row r="21" spans="1:4">
      <c r="A21" s="52"/>
      <c r="B21" s="52"/>
      <c r="C21" s="52"/>
      <c r="D21" s="6"/>
    </row>
    <row r="22" spans="1:4">
      <c r="A22" s="52"/>
      <c r="B22" s="52"/>
      <c r="C22" s="52"/>
      <c r="D22" s="7"/>
    </row>
    <row r="23" spans="1:4">
      <c r="A23" s="52"/>
      <c r="B23" s="63"/>
      <c r="C23" s="63"/>
      <c r="D23" s="7"/>
    </row>
    <row r="24" spans="1:4">
      <c r="A24" s="52"/>
      <c r="B24" s="63"/>
      <c r="C24" s="52"/>
      <c r="D24" s="7"/>
    </row>
    <row r="25" spans="1:4">
      <c r="A25" s="52"/>
      <c r="B25" s="52"/>
      <c r="C25" s="52"/>
      <c r="D25" s="7"/>
    </row>
    <row r="26" spans="1:4">
      <c r="A26" s="52"/>
      <c r="B26" s="63"/>
      <c r="C26" s="52"/>
      <c r="D26" s="7"/>
    </row>
    <row r="27" spans="1:4">
      <c r="A27" s="52"/>
      <c r="B27" s="52"/>
      <c r="C27" s="52"/>
      <c r="D27" s="7"/>
    </row>
    <row r="28" spans="1:4">
      <c r="A28" s="52"/>
      <c r="B28" s="52"/>
      <c r="C28" s="52"/>
      <c r="D28" s="7"/>
    </row>
    <row r="29" spans="1:4">
      <c r="A29" s="52"/>
      <c r="B29" s="52"/>
      <c r="C29" s="52"/>
      <c r="D29" s="7"/>
    </row>
    <row r="30" spans="1:4">
      <c r="A30" s="6"/>
      <c r="B30" s="7"/>
      <c r="C30" s="7"/>
      <c r="D30" s="7"/>
    </row>
    <row r="31" spans="1:4">
      <c r="A31" s="6"/>
      <c r="B31" s="7"/>
      <c r="C31" s="6"/>
      <c r="D31" s="7"/>
    </row>
    <row r="32" spans="1:4">
      <c r="A32" s="6"/>
      <c r="B32" s="6"/>
      <c r="C32" s="6"/>
      <c r="D32" s="7"/>
    </row>
    <row r="33" spans="1:4">
      <c r="A33" s="6"/>
      <c r="B33" s="6"/>
      <c r="C33" s="6"/>
      <c r="D33" s="7"/>
    </row>
    <row r="34" spans="1:4">
      <c r="A34" s="6"/>
      <c r="B34" s="68"/>
      <c r="C34" s="6"/>
      <c r="D34" s="7"/>
    </row>
    <row r="35" spans="1:4">
      <c r="A35" s="6"/>
      <c r="B35" s="6"/>
      <c r="C35" s="6"/>
      <c r="D35" s="7"/>
    </row>
    <row r="36" spans="1:4">
      <c r="A36" s="6"/>
      <c r="B36" s="6"/>
      <c r="C36" s="6"/>
      <c r="D36" s="7"/>
    </row>
    <row r="37" spans="1:4">
      <c r="A37" s="6"/>
      <c r="B37" s="6"/>
      <c r="C37" s="6"/>
      <c r="D37" s="7"/>
    </row>
    <row r="38" spans="1:4">
      <c r="A38" s="6"/>
      <c r="B38" s="6"/>
      <c r="C38" s="6"/>
      <c r="D38" s="7"/>
    </row>
    <row r="39" spans="1:4">
      <c r="A39" s="8"/>
      <c r="B39" s="6"/>
      <c r="C39" s="8"/>
      <c r="D39" s="10"/>
    </row>
    <row r="40" spans="1:4">
      <c r="A40" s="8"/>
      <c r="B40" s="7"/>
      <c r="C40" s="8"/>
      <c r="D40" s="8"/>
    </row>
    <row r="41" spans="1:4">
      <c r="A41" s="8"/>
      <c r="B41" s="6"/>
      <c r="C41" s="8"/>
      <c r="D41" s="10"/>
    </row>
    <row r="42" spans="1:4">
      <c r="A42" s="8"/>
      <c r="B42" s="7"/>
      <c r="C42" s="8"/>
      <c r="D42" s="8"/>
    </row>
    <row r="43" spans="1:4">
      <c r="A43" s="8"/>
      <c r="B43" s="6"/>
      <c r="C43" s="8"/>
      <c r="D43" s="10"/>
    </row>
    <row r="44" spans="1:4">
      <c r="A44" s="8"/>
      <c r="B44" s="6"/>
      <c r="C44" s="8"/>
      <c r="D44" s="8"/>
    </row>
    <row r="45" spans="1:4">
      <c r="A45" s="8"/>
      <c r="B45" s="6"/>
      <c r="C45" s="8"/>
      <c r="D45" s="8"/>
    </row>
    <row r="46" spans="1:4">
      <c r="A46" s="8"/>
      <c r="B46" s="6"/>
      <c r="C46" s="8"/>
      <c r="D46" s="10"/>
    </row>
    <row r="47" spans="1:4">
      <c r="A47" s="8"/>
      <c r="B47" s="7"/>
      <c r="C47" s="8"/>
      <c r="D47" s="8"/>
    </row>
    <row r="48" spans="1:4">
      <c r="A48" s="8"/>
      <c r="B48" s="6"/>
      <c r="C48" s="8"/>
      <c r="D48" s="8"/>
    </row>
    <row r="49" spans="1:4">
      <c r="A49" s="8"/>
      <c r="B49" s="6"/>
      <c r="C49" s="8"/>
      <c r="D49" s="8"/>
    </row>
    <row r="50" spans="1:4">
      <c r="A50" s="8"/>
      <c r="B50" s="6"/>
      <c r="C50" s="8"/>
      <c r="D50" s="8"/>
    </row>
    <row r="51" spans="1:4">
      <c r="A51" s="8"/>
      <c r="B51" s="6"/>
      <c r="C51" s="8"/>
      <c r="D51" s="10"/>
    </row>
    <row r="52" spans="1:4">
      <c r="A52" s="8"/>
      <c r="B52" s="6"/>
      <c r="C52" s="8"/>
      <c r="D52" s="10"/>
    </row>
    <row r="53" spans="1:4">
      <c r="A53" s="8"/>
      <c r="B53" s="6"/>
      <c r="C53" s="8"/>
      <c r="D53" s="10"/>
    </row>
    <row r="54" spans="1:4">
      <c r="A54" s="8"/>
      <c r="B54" s="6"/>
      <c r="C54" s="8"/>
      <c r="D54" s="8"/>
    </row>
    <row r="55" spans="1:4">
      <c r="A55" s="8"/>
      <c r="B55" s="6"/>
      <c r="C55" s="8"/>
      <c r="D55" s="8"/>
    </row>
    <row r="56" spans="1:4">
      <c r="A56" s="8"/>
      <c r="B56" s="6"/>
      <c r="C56" s="8"/>
      <c r="D56" s="8"/>
    </row>
    <row r="57" spans="1:4">
      <c r="A57" s="8"/>
      <c r="B57" s="6"/>
      <c r="C57" s="8"/>
      <c r="D57" s="8"/>
    </row>
    <row r="58" spans="1:4">
      <c r="A58" s="8"/>
      <c r="B58" s="6"/>
      <c r="C58" s="8"/>
      <c r="D58" s="10"/>
    </row>
    <row r="59" spans="1:4">
      <c r="A59" s="8"/>
      <c r="B59" s="7"/>
      <c r="C59" s="8"/>
      <c r="D59" s="8"/>
    </row>
    <row r="60" spans="1:4">
      <c r="A60" s="8"/>
      <c r="B60" s="6"/>
      <c r="C60" s="8"/>
      <c r="D60" s="8"/>
    </row>
    <row r="61" spans="1:4">
      <c r="A61" s="8"/>
      <c r="B61" s="6"/>
      <c r="C61" s="8"/>
      <c r="D61" s="8"/>
    </row>
    <row r="62" spans="1:4">
      <c r="A62" s="8"/>
      <c r="B62" s="6"/>
      <c r="C62" s="8"/>
      <c r="D62" s="10"/>
    </row>
    <row r="63" spans="1:4">
      <c r="A63" s="8"/>
      <c r="B63" s="6"/>
      <c r="C63" s="8"/>
      <c r="D63" s="8"/>
    </row>
    <row r="64" spans="1:4">
      <c r="A64" s="8"/>
      <c r="B64" s="6"/>
      <c r="C64" s="8"/>
      <c r="D64" s="10"/>
    </row>
    <row r="65" spans="1:4">
      <c r="A65" s="8"/>
      <c r="B65" s="7"/>
      <c r="C65" s="10"/>
      <c r="D65" s="10"/>
    </row>
  </sheetData>
  <mergeCells count="2">
    <mergeCell ref="B1:D1"/>
    <mergeCell ref="B3:D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D9" sqref="D9"/>
    </sheetView>
  </sheetViews>
  <sheetFormatPr defaultColWidth="9" defaultRowHeight="15" outlineLevelCol="7"/>
  <cols>
    <col min="1" max="1" width="4" customWidth="1"/>
    <col min="2" max="2" width="48.2857142857143" customWidth="1"/>
    <col min="3" max="3" width="9.57142857142857" customWidth="1"/>
    <col min="4" max="4" width="13.1428571428571" customWidth="1"/>
  </cols>
  <sheetData>
    <row r="1" ht="15.95" customHeight="1" spans="1:8">
      <c r="A1" s="1"/>
      <c r="B1" s="2" t="s">
        <v>0</v>
      </c>
      <c r="C1" s="2"/>
      <c r="D1" s="2"/>
      <c r="E1" s="33"/>
      <c r="F1" s="33"/>
      <c r="G1" s="33"/>
      <c r="H1" s="33"/>
    </row>
    <row r="2" ht="15.95" customHeight="1" spans="1:8">
      <c r="A2" s="1"/>
      <c r="B2" s="3" t="s">
        <v>1</v>
      </c>
      <c r="C2" s="3"/>
      <c r="D2" s="3"/>
      <c r="E2" s="1"/>
      <c r="F2" s="1"/>
      <c r="G2" s="1"/>
      <c r="H2" s="1"/>
    </row>
    <row r="3" ht="15.95" customHeight="1" spans="1:8">
      <c r="A3" s="1"/>
      <c r="B3" s="2" t="s">
        <v>54</v>
      </c>
      <c r="C3" s="2"/>
      <c r="D3" s="2"/>
      <c r="E3" s="1"/>
      <c r="F3" s="1"/>
      <c r="G3" s="1"/>
      <c r="H3" s="1"/>
    </row>
    <row r="4" spans="1:8">
      <c r="A4" s="4"/>
      <c r="B4" s="5" t="s">
        <v>3</v>
      </c>
      <c r="C4" s="4" t="s">
        <v>4</v>
      </c>
      <c r="D4" s="4" t="s">
        <v>5</v>
      </c>
      <c r="E4" s="1"/>
      <c r="F4" s="1"/>
      <c r="G4" s="1"/>
      <c r="H4" s="1"/>
    </row>
    <row r="5" spans="1:8">
      <c r="A5" s="35"/>
      <c r="B5" s="7" t="s">
        <v>10</v>
      </c>
      <c r="C5" s="35"/>
      <c r="D5" s="35"/>
      <c r="E5" s="1"/>
      <c r="F5" s="1"/>
      <c r="G5" s="1"/>
      <c r="H5" s="1"/>
    </row>
    <row r="6" spans="1:4">
      <c r="A6" s="52">
        <v>1</v>
      </c>
      <c r="B6" s="52" t="s">
        <v>55</v>
      </c>
      <c r="C6" s="52">
        <v>3200</v>
      </c>
      <c r="D6" s="10">
        <f>C6</f>
        <v>3200</v>
      </c>
    </row>
    <row r="7" spans="1:4">
      <c r="A7" s="53"/>
      <c r="B7" s="54" t="s">
        <v>23</v>
      </c>
      <c r="C7" s="55"/>
      <c r="D7" s="10"/>
    </row>
    <row r="8" spans="1:4">
      <c r="A8" s="52">
        <v>1</v>
      </c>
      <c r="B8" s="52" t="s">
        <v>56</v>
      </c>
      <c r="C8" s="56">
        <v>4083.5</v>
      </c>
      <c r="D8" s="7">
        <f>C8+D6</f>
        <v>7283.5</v>
      </c>
    </row>
    <row r="9" spans="1:4">
      <c r="A9" s="57"/>
      <c r="B9" s="58"/>
      <c r="C9" s="53"/>
      <c r="D9" s="10"/>
    </row>
    <row r="10" spans="1:4">
      <c r="A10" s="59"/>
      <c r="B10" s="60"/>
      <c r="C10" s="61"/>
      <c r="D10" s="62"/>
    </row>
    <row r="11" spans="1:4">
      <c r="A11" s="53"/>
      <c r="B11" s="52"/>
      <c r="C11" s="53"/>
      <c r="D11" s="8"/>
    </row>
    <row r="12" spans="1:4">
      <c r="A12" s="53"/>
      <c r="B12" s="63"/>
      <c r="C12" s="54"/>
      <c r="D12" s="10"/>
    </row>
    <row r="13" spans="1:4">
      <c r="A13" s="53"/>
      <c r="B13" s="53"/>
      <c r="C13" s="53"/>
      <c r="D13" s="10"/>
    </row>
    <row r="14" spans="1:4">
      <c r="A14" s="53"/>
      <c r="B14" s="54"/>
      <c r="C14" s="54"/>
      <c r="D14" s="10"/>
    </row>
    <row r="15" spans="1:4">
      <c r="A15" s="53"/>
      <c r="B15" s="54"/>
      <c r="C15" s="53"/>
      <c r="D15" s="10"/>
    </row>
    <row r="16" spans="1:4">
      <c r="A16" s="53"/>
      <c r="B16" s="64"/>
      <c r="C16" s="53"/>
      <c r="D16" s="10"/>
    </row>
    <row r="17" spans="1:4">
      <c r="A17" s="53"/>
      <c r="B17" s="54"/>
      <c r="C17" s="53"/>
      <c r="D17" s="8"/>
    </row>
    <row r="18" spans="1:4">
      <c r="A18" s="53"/>
      <c r="B18" s="52"/>
      <c r="C18" s="53"/>
      <c r="D18" s="10"/>
    </row>
    <row r="19" spans="1:4">
      <c r="A19" s="53"/>
      <c r="B19" s="52"/>
      <c r="C19" s="53"/>
      <c r="D19" s="8"/>
    </row>
    <row r="20" spans="1:4">
      <c r="A20" s="53"/>
      <c r="B20" s="63"/>
      <c r="C20" s="54"/>
      <c r="D20" s="10"/>
    </row>
    <row r="21" spans="1:4">
      <c r="A21" s="53"/>
      <c r="B21" s="63"/>
      <c r="C21" s="53"/>
      <c r="D21" s="8"/>
    </row>
    <row r="22" spans="1:4">
      <c r="A22" s="53"/>
      <c r="B22" s="52"/>
      <c r="C22" s="53"/>
      <c r="D22" s="10"/>
    </row>
    <row r="23" spans="1:4">
      <c r="A23" s="53"/>
      <c r="B23" s="53"/>
      <c r="C23" s="53"/>
      <c r="D23" s="8"/>
    </row>
    <row r="24" spans="1:4">
      <c r="A24" s="53"/>
      <c r="B24" s="63"/>
      <c r="C24" s="54"/>
      <c r="D24" s="10"/>
    </row>
    <row r="25" spans="1:4">
      <c r="A25" s="53"/>
      <c r="B25" s="63"/>
      <c r="C25" s="53"/>
      <c r="D25" s="10"/>
    </row>
    <row r="26" spans="1:4">
      <c r="A26" s="53"/>
      <c r="B26" s="53"/>
      <c r="C26" s="53"/>
      <c r="D26" s="10"/>
    </row>
    <row r="27" spans="1:4">
      <c r="A27" s="53"/>
      <c r="B27" s="53"/>
      <c r="C27" s="53"/>
      <c r="D27" s="10"/>
    </row>
    <row r="28" spans="1:4">
      <c r="A28" s="53"/>
      <c r="B28" s="54"/>
      <c r="C28" s="54"/>
      <c r="D28" s="10"/>
    </row>
    <row r="29" spans="1:4">
      <c r="A29" s="53"/>
      <c r="B29" s="54"/>
      <c r="C29" s="54"/>
      <c r="D29" s="10"/>
    </row>
    <row r="30" spans="1:4">
      <c r="A30" s="53"/>
      <c r="B30" s="54"/>
      <c r="C30" s="54"/>
      <c r="D30" s="10"/>
    </row>
    <row r="31" spans="1:4">
      <c r="A31" s="53"/>
      <c r="B31" s="54"/>
      <c r="C31" s="54"/>
      <c r="D31" s="10"/>
    </row>
    <row r="32" spans="1:4">
      <c r="A32" s="53"/>
      <c r="B32" s="53"/>
      <c r="C32" s="53"/>
      <c r="D32" s="8"/>
    </row>
    <row r="33" spans="1:4">
      <c r="A33" s="53"/>
      <c r="B33" s="54"/>
      <c r="C33" s="54"/>
      <c r="D33" s="10"/>
    </row>
    <row r="34" spans="1:4">
      <c r="A34" s="53"/>
      <c r="B34" s="54"/>
      <c r="C34" s="53"/>
      <c r="D34" s="8"/>
    </row>
    <row r="35" spans="1:4">
      <c r="A35" s="53"/>
      <c r="B35" s="53"/>
      <c r="C35" s="53"/>
      <c r="D35" s="8"/>
    </row>
    <row r="36" spans="1:4">
      <c r="A36" s="53"/>
      <c r="B36" s="54"/>
      <c r="C36" s="54"/>
      <c r="D36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D11" sqref="D11"/>
    </sheetView>
  </sheetViews>
  <sheetFormatPr defaultColWidth="9" defaultRowHeight="15" outlineLevelCol="3"/>
  <cols>
    <col min="1" max="1" width="5.14285714285714" customWidth="1"/>
    <col min="2" max="2" width="45.2857142857143" customWidth="1"/>
  </cols>
  <sheetData>
    <row r="1" ht="15.75" spans="1:4">
      <c r="A1" s="1"/>
      <c r="B1" s="2" t="s">
        <v>0</v>
      </c>
      <c r="C1" s="2"/>
      <c r="D1" s="2"/>
    </row>
    <row r="2" ht="15.75" spans="1:4">
      <c r="A2" s="1"/>
      <c r="B2" s="3" t="s">
        <v>1</v>
      </c>
      <c r="C2" s="3"/>
      <c r="D2" s="3"/>
    </row>
    <row r="3" ht="15.75" spans="1:4">
      <c r="A3" s="1"/>
      <c r="B3" s="2" t="s">
        <v>57</v>
      </c>
      <c r="C3" s="2"/>
      <c r="D3" s="2"/>
    </row>
    <row r="4" ht="25.5" spans="1:4">
      <c r="A4" s="4"/>
      <c r="B4" s="5" t="s">
        <v>3</v>
      </c>
      <c r="C4" s="4" t="s">
        <v>4</v>
      </c>
      <c r="D4" s="4" t="s">
        <v>5</v>
      </c>
    </row>
    <row r="5" spans="1:4">
      <c r="A5" s="35"/>
      <c r="B5" s="7" t="s">
        <v>12</v>
      </c>
      <c r="C5" s="35"/>
      <c r="D5" s="35"/>
    </row>
    <row r="6" spans="1:4">
      <c r="A6" s="8">
        <v>1</v>
      </c>
      <c r="B6" s="6" t="s">
        <v>58</v>
      </c>
      <c r="C6" s="8">
        <v>3267.75</v>
      </c>
      <c r="D6" s="9">
        <f>C6</f>
        <v>3267.75</v>
      </c>
    </row>
    <row r="7" spans="1:4">
      <c r="A7" s="35"/>
      <c r="B7" s="7" t="s">
        <v>28</v>
      </c>
      <c r="C7" s="37"/>
      <c r="D7" s="35"/>
    </row>
    <row r="8" spans="1:4">
      <c r="A8" s="35">
        <v>1</v>
      </c>
      <c r="B8" s="6" t="s">
        <v>59</v>
      </c>
      <c r="C8" s="38">
        <v>2774.14</v>
      </c>
      <c r="D8" s="39">
        <f>C8+D6</f>
        <v>6041.89</v>
      </c>
    </row>
    <row r="9" spans="1:4">
      <c r="A9" s="35"/>
      <c r="B9" s="7" t="s">
        <v>34</v>
      </c>
      <c r="C9" s="40"/>
      <c r="D9" s="35"/>
    </row>
    <row r="10" ht="30" spans="1:4">
      <c r="A10" s="7">
        <v>1</v>
      </c>
      <c r="B10" s="6" t="s">
        <v>60</v>
      </c>
      <c r="C10" s="40">
        <v>1985.44</v>
      </c>
      <c r="D10" s="41">
        <f>C10+D8</f>
        <v>8027.33</v>
      </c>
    </row>
    <row r="11" spans="1:4">
      <c r="A11" s="7"/>
      <c r="B11" s="7"/>
      <c r="C11" s="40"/>
      <c r="D11" s="7"/>
    </row>
    <row r="12" spans="1:4">
      <c r="A12" s="7"/>
      <c r="B12" s="6"/>
      <c r="C12" s="40"/>
      <c r="D12" s="7"/>
    </row>
    <row r="13" spans="1:4">
      <c r="A13" s="10"/>
      <c r="B13" s="10"/>
      <c r="C13" s="42"/>
      <c r="D13" s="10"/>
    </row>
    <row r="14" spans="1:4">
      <c r="A14" s="8"/>
      <c r="B14" s="6"/>
      <c r="C14" s="43"/>
      <c r="D14" s="44"/>
    </row>
    <row r="15" spans="1:4">
      <c r="A15" s="45"/>
      <c r="B15" s="46"/>
      <c r="C15" s="10"/>
      <c r="D15" s="10"/>
    </row>
    <row r="16" spans="1:4">
      <c r="A16" s="47"/>
      <c r="B16" s="48"/>
      <c r="C16" s="49"/>
      <c r="D16" s="50"/>
    </row>
    <row r="17" spans="1:4">
      <c r="A17" s="8"/>
      <c r="B17" s="6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10"/>
      <c r="C20" s="10"/>
      <c r="D20" s="10"/>
    </row>
    <row r="21" spans="1:4">
      <c r="A21" s="8"/>
      <c r="B21" s="10"/>
      <c r="C21" s="8"/>
      <c r="D21" s="8"/>
    </row>
    <row r="22" spans="1:4">
      <c r="A22" s="8"/>
      <c r="B22" s="51"/>
      <c r="C22" s="8"/>
      <c r="D22" s="8"/>
    </row>
    <row r="23" spans="1:4">
      <c r="A23" s="8"/>
      <c r="B23" s="8"/>
      <c r="C23" s="8"/>
      <c r="D23" s="8"/>
    </row>
    <row r="24" spans="1:4">
      <c r="A24" s="8"/>
      <c r="B24" s="10"/>
      <c r="C24" s="10"/>
      <c r="D24" s="10"/>
    </row>
    <row r="25" spans="1:4">
      <c r="A25" s="8"/>
      <c r="B25" s="10"/>
      <c r="C25" s="8"/>
      <c r="D25" s="8"/>
    </row>
    <row r="26" spans="1:4">
      <c r="A26" s="8"/>
      <c r="B26" s="6"/>
      <c r="C26" s="8"/>
      <c r="D26" s="8"/>
    </row>
    <row r="27" spans="1:4">
      <c r="A27" s="8"/>
      <c r="B27" s="6"/>
      <c r="C27" s="8"/>
      <c r="D27" s="8"/>
    </row>
    <row r="28" spans="1:4">
      <c r="A28" s="8"/>
      <c r="B28" s="10"/>
      <c r="C28" s="10"/>
      <c r="D28" s="10"/>
    </row>
    <row r="29" spans="1:4">
      <c r="A29" s="8"/>
      <c r="B29" s="10"/>
      <c r="C29" s="8"/>
      <c r="D29" s="8"/>
    </row>
    <row r="30" spans="1:4">
      <c r="A30" s="8"/>
      <c r="B30" s="6"/>
      <c r="C30" s="8"/>
      <c r="D30" s="8"/>
    </row>
    <row r="31" spans="1:4">
      <c r="A31" s="8"/>
      <c r="B31" s="6"/>
      <c r="C31" s="8"/>
      <c r="D31" s="10"/>
    </row>
    <row r="32" spans="1:4">
      <c r="A32" s="8"/>
      <c r="B32" s="10"/>
      <c r="C32" s="10"/>
      <c r="D32" s="10"/>
    </row>
    <row r="33" spans="1:4">
      <c r="A33" s="8"/>
      <c r="B33" s="8"/>
      <c r="C33" s="8"/>
      <c r="D33" s="8"/>
    </row>
    <row r="34" spans="1:4">
      <c r="A34" s="8"/>
      <c r="B34" s="10"/>
      <c r="C34" s="10"/>
      <c r="D34" s="10"/>
    </row>
    <row r="35" spans="1:4">
      <c r="A35" s="8"/>
      <c r="B35" s="10"/>
      <c r="C35" s="8"/>
      <c r="D35" s="8"/>
    </row>
    <row r="36" spans="1:4">
      <c r="A36" s="8"/>
      <c r="B36" s="8"/>
      <c r="C36" s="8"/>
      <c r="D36" s="8"/>
    </row>
    <row r="37" spans="1:4">
      <c r="A37" s="8"/>
      <c r="B37" s="10"/>
      <c r="C37" s="10"/>
      <c r="D37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D17" sqref="D17"/>
    </sheetView>
  </sheetViews>
  <sheetFormatPr defaultColWidth="9" defaultRowHeight="15" outlineLevelCol="7"/>
  <cols>
    <col min="1" max="1" width="3.71428571428571" customWidth="1"/>
    <col min="2" max="2" width="49.4285714285714" customWidth="1"/>
    <col min="3" max="3" width="12.1428571428571" customWidth="1"/>
    <col min="4" max="4" width="12.7142857142857" customWidth="1"/>
  </cols>
  <sheetData>
    <row r="1" ht="21" spans="1:8">
      <c r="A1" s="1"/>
      <c r="B1" s="2" t="s">
        <v>61</v>
      </c>
      <c r="C1" s="2"/>
      <c r="D1" s="2"/>
      <c r="E1" s="33"/>
      <c r="F1" s="33"/>
      <c r="G1" s="33"/>
      <c r="H1" s="33"/>
    </row>
    <row r="2" ht="15.75" spans="1:8">
      <c r="A2" s="1"/>
      <c r="B2" s="3" t="s">
        <v>1</v>
      </c>
      <c r="C2" s="3"/>
      <c r="D2" s="3"/>
      <c r="E2" s="1"/>
      <c r="F2" s="1"/>
      <c r="G2" s="1"/>
      <c r="H2" s="1"/>
    </row>
    <row r="3" ht="15.75" spans="1:8">
      <c r="A3" s="1"/>
      <c r="B3" s="2" t="s">
        <v>62</v>
      </c>
      <c r="C3" s="2"/>
      <c r="D3" s="2"/>
      <c r="E3" s="1"/>
      <c r="F3" s="1"/>
      <c r="G3" s="1"/>
      <c r="H3" s="1"/>
    </row>
    <row r="4" spans="1:8">
      <c r="A4" s="4"/>
      <c r="B4" s="5" t="s">
        <v>3</v>
      </c>
      <c r="C4" s="4" t="s">
        <v>4</v>
      </c>
      <c r="D4" s="5" t="s">
        <v>5</v>
      </c>
      <c r="E4" s="1"/>
      <c r="F4" s="1"/>
      <c r="G4" s="1"/>
      <c r="H4" s="1"/>
    </row>
    <row r="5" ht="15.75" spans="1:8">
      <c r="A5" s="4"/>
      <c r="B5" s="34" t="s">
        <v>15</v>
      </c>
      <c r="C5" s="35"/>
      <c r="D5" s="4"/>
      <c r="E5" s="1"/>
      <c r="F5" s="1"/>
      <c r="G5" s="1"/>
      <c r="H5" s="1"/>
    </row>
    <row r="6" s="1" customFormat="1" spans="1:4">
      <c r="A6" s="6">
        <v>1</v>
      </c>
      <c r="B6" s="6" t="s">
        <v>63</v>
      </c>
      <c r="C6" s="6">
        <v>2398.2</v>
      </c>
      <c r="D6" s="7"/>
    </row>
    <row r="7" s="1" customFormat="1" spans="1:4">
      <c r="A7" s="6">
        <v>2</v>
      </c>
      <c r="B7" s="6" t="s">
        <v>64</v>
      </c>
      <c r="C7" s="6">
        <v>3161.9</v>
      </c>
      <c r="D7" s="36"/>
    </row>
    <row r="8" s="32" customFormat="1" spans="1:4">
      <c r="A8" s="8"/>
      <c r="B8" s="10" t="s">
        <v>16</v>
      </c>
      <c r="C8" s="10">
        <f>SUM(C6:C7)</f>
        <v>5560.1</v>
      </c>
      <c r="D8" s="9">
        <f>C8</f>
        <v>5560.1</v>
      </c>
    </row>
    <row r="9" spans="1:4">
      <c r="A9" s="8"/>
      <c r="B9" s="7" t="s">
        <v>20</v>
      </c>
      <c r="C9" s="8"/>
      <c r="D9" s="11"/>
    </row>
    <row r="10" spans="1:4">
      <c r="A10" s="8">
        <v>1</v>
      </c>
      <c r="B10" s="6" t="s">
        <v>65</v>
      </c>
      <c r="C10" s="8">
        <v>3837</v>
      </c>
      <c r="D10" s="9"/>
    </row>
    <row r="11" s="32" customFormat="1" spans="1:4">
      <c r="A11" s="8">
        <v>2</v>
      </c>
      <c r="B11" s="6" t="s">
        <v>66</v>
      </c>
      <c r="C11" s="8">
        <v>830</v>
      </c>
      <c r="D11" s="9"/>
    </row>
    <row r="12" spans="1:4">
      <c r="A12" s="8"/>
      <c r="B12" s="7" t="s">
        <v>22</v>
      </c>
      <c r="C12" s="10">
        <f>SUM(C10:C11)</f>
        <v>4667</v>
      </c>
      <c r="D12" s="9">
        <f>C12+D8</f>
        <v>10227.1</v>
      </c>
    </row>
    <row r="13" spans="1:4">
      <c r="A13" s="10"/>
      <c r="B13" s="7" t="s">
        <v>28</v>
      </c>
      <c r="C13" s="10"/>
      <c r="D13" s="9"/>
    </row>
    <row r="14" spans="1:4">
      <c r="A14" s="10">
        <v>1</v>
      </c>
      <c r="B14" s="6" t="s">
        <v>67</v>
      </c>
      <c r="C14" s="10">
        <v>3750</v>
      </c>
      <c r="D14" s="9">
        <f>C14+D12</f>
        <v>13977.1</v>
      </c>
    </row>
    <row r="15" spans="1:4">
      <c r="A15" s="8"/>
      <c r="B15" s="7" t="s">
        <v>34</v>
      </c>
      <c r="C15" s="8"/>
      <c r="D15" s="8"/>
    </row>
    <row r="16" spans="1:4">
      <c r="A16" s="8">
        <v>1</v>
      </c>
      <c r="B16" s="6" t="s">
        <v>68</v>
      </c>
      <c r="C16" s="10">
        <v>4170.7</v>
      </c>
      <c r="D16" s="9">
        <f>C16+D14</f>
        <v>18147.8</v>
      </c>
    </row>
    <row r="17" spans="1:4">
      <c r="A17" s="8"/>
      <c r="B17" s="7"/>
      <c r="C17" s="8"/>
      <c r="D17" s="8"/>
    </row>
    <row r="18" spans="1:4">
      <c r="A18" s="8"/>
      <c r="B18" s="6"/>
      <c r="C18" s="8"/>
      <c r="D18" s="8"/>
    </row>
    <row r="19" spans="1:4">
      <c r="A19" s="8"/>
      <c r="B19" s="7"/>
      <c r="C19" s="10"/>
      <c r="D19" s="10"/>
    </row>
    <row r="20" spans="1:4">
      <c r="A20" s="8"/>
      <c r="B20" s="7"/>
      <c r="C20" s="10"/>
      <c r="D20" s="10"/>
    </row>
    <row r="21" spans="1:4">
      <c r="A21" s="8"/>
      <c r="B21" s="6"/>
      <c r="C21" s="8"/>
      <c r="D21" s="8"/>
    </row>
    <row r="22" spans="1:4">
      <c r="A22" s="8"/>
      <c r="B22" s="6"/>
      <c r="C22" s="8"/>
      <c r="D22" s="8"/>
    </row>
    <row r="23" spans="1:4">
      <c r="A23" s="8"/>
      <c r="B23" s="7"/>
      <c r="C23" s="10"/>
      <c r="D23" s="10"/>
    </row>
    <row r="24" spans="1:4">
      <c r="A24" s="8"/>
      <c r="B24" s="7"/>
      <c r="C24" s="8"/>
      <c r="D24" s="8"/>
    </row>
    <row r="25" spans="1:4">
      <c r="A25" s="8"/>
      <c r="B25" s="6"/>
      <c r="C25" s="8"/>
      <c r="D25" s="8"/>
    </row>
    <row r="26" spans="1:4">
      <c r="A26" s="8"/>
      <c r="B26" s="7"/>
      <c r="C26" s="10"/>
      <c r="D26" s="10"/>
    </row>
    <row r="27" spans="1:4">
      <c r="A27" s="8"/>
      <c r="B27" s="7"/>
      <c r="C27" s="8"/>
      <c r="D27" s="8"/>
    </row>
    <row r="28" spans="1:4">
      <c r="A28" s="8"/>
      <c r="B28" s="6"/>
      <c r="C28" s="8"/>
      <c r="D28" s="8"/>
    </row>
    <row r="29" spans="1:4">
      <c r="A29" s="8"/>
      <c r="B29" s="7"/>
      <c r="C29" s="10"/>
      <c r="D29" s="10"/>
    </row>
    <row r="30" spans="1:4">
      <c r="A30" s="8"/>
      <c r="B30" s="7"/>
      <c r="C30" s="8"/>
      <c r="D30" s="8"/>
    </row>
    <row r="31" spans="1:4">
      <c r="A31" s="8"/>
      <c r="B31" s="6"/>
      <c r="C31" s="8"/>
      <c r="D31" s="10"/>
    </row>
    <row r="32" spans="1:4">
      <c r="A32" s="8"/>
      <c r="B32" s="7"/>
      <c r="C32" s="10"/>
      <c r="D32" s="10"/>
    </row>
    <row r="33" spans="1:4">
      <c r="A33" s="8"/>
      <c r="B33" s="6"/>
      <c r="C33" s="8"/>
      <c r="D33" s="8"/>
    </row>
    <row r="34" spans="1:4">
      <c r="A34" s="8"/>
      <c r="B34" s="7"/>
      <c r="C34" s="10"/>
      <c r="D34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65" zoomScaleNormal="65" workbookViewId="0">
      <selection activeCell="M10" sqref="M10"/>
    </sheetView>
  </sheetViews>
  <sheetFormatPr defaultColWidth="9" defaultRowHeight="15"/>
  <cols>
    <col min="1" max="1" width="28.5714285714286" style="1" customWidth="1"/>
    <col min="2" max="2" width="15.4285714285714" customWidth="1"/>
    <col min="3" max="3" width="17.1428571428571" customWidth="1"/>
    <col min="4" max="4" width="18.7142857142857" customWidth="1"/>
    <col min="5" max="5" width="16.1428571428571" customWidth="1"/>
    <col min="6" max="6" width="15.7142857142857" customWidth="1"/>
    <col min="7" max="7" width="16.1428571428571" customWidth="1"/>
    <col min="8" max="8" width="15.2857142857143" customWidth="1"/>
    <col min="9" max="9" width="17.4285714285714" customWidth="1"/>
    <col min="10" max="10" width="15.1428571428571" customWidth="1"/>
    <col min="11" max="11" width="15.8571428571429" customWidth="1"/>
    <col min="12" max="13" width="15.2857142857143" customWidth="1"/>
    <col min="14" max="14" width="19.2857142857143" customWidth="1"/>
  </cols>
  <sheetData>
    <row r="1" ht="24.95" customHeight="1" spans="1:14">
      <c r="A1" s="13" t="s">
        <v>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.75" spans="1:1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="12" customFormat="1" ht="20.25" customHeight="1" spans="1:14">
      <c r="A3" s="5"/>
      <c r="B3" s="16" t="s">
        <v>6</v>
      </c>
      <c r="C3" s="16" t="s">
        <v>10</v>
      </c>
      <c r="D3" s="16" t="s">
        <v>12</v>
      </c>
      <c r="E3" s="16" t="s">
        <v>15</v>
      </c>
      <c r="F3" s="16" t="s">
        <v>17</v>
      </c>
      <c r="G3" s="16" t="s">
        <v>20</v>
      </c>
      <c r="H3" s="16" t="s">
        <v>23</v>
      </c>
      <c r="I3" s="16" t="s">
        <v>25</v>
      </c>
      <c r="J3" s="16" t="s">
        <v>28</v>
      </c>
      <c r="K3" s="16" t="s">
        <v>32</v>
      </c>
      <c r="L3" s="16" t="s">
        <v>34</v>
      </c>
      <c r="M3" s="16" t="s">
        <v>36</v>
      </c>
      <c r="N3" s="30" t="s">
        <v>70</v>
      </c>
    </row>
    <row r="4" ht="39.75" customHeight="1" spans="1:14">
      <c r="A4" s="17" t="s">
        <v>71</v>
      </c>
      <c r="B4" s="18">
        <f>B5+B6+B7</f>
        <v>71334.43</v>
      </c>
      <c r="C4" s="18">
        <f t="shared" ref="C4:N4" si="0">C5+C6+C7</f>
        <v>63179.43</v>
      </c>
      <c r="D4" s="18">
        <f t="shared" si="0"/>
        <v>63179.43</v>
      </c>
      <c r="E4" s="18">
        <f t="shared" si="0"/>
        <v>63179.43</v>
      </c>
      <c r="F4" s="18">
        <f t="shared" si="0"/>
        <v>63179.43</v>
      </c>
      <c r="G4" s="18">
        <f t="shared" si="0"/>
        <v>63179.43</v>
      </c>
      <c r="H4" s="18">
        <f t="shared" si="0"/>
        <v>63179.43</v>
      </c>
      <c r="I4" s="18">
        <f t="shared" si="0"/>
        <v>63179.43</v>
      </c>
      <c r="J4" s="18">
        <f t="shared" si="0"/>
        <v>63179.43</v>
      </c>
      <c r="K4" s="18">
        <f t="shared" si="0"/>
        <v>63179.43</v>
      </c>
      <c r="L4" s="18">
        <f t="shared" si="0"/>
        <v>64929.43</v>
      </c>
      <c r="M4" s="18">
        <f t="shared" si="0"/>
        <v>88274.43</v>
      </c>
      <c r="N4" s="18">
        <f t="shared" si="0"/>
        <v>793153.16</v>
      </c>
    </row>
    <row r="5" ht="39" customHeight="1" spans="1:14">
      <c r="A5" s="17" t="s">
        <v>72</v>
      </c>
      <c r="B5" s="19">
        <v>48996.29</v>
      </c>
      <c r="C5" s="19">
        <v>48996.29</v>
      </c>
      <c r="D5" s="19">
        <v>48996.29</v>
      </c>
      <c r="E5" s="19">
        <v>48996.29</v>
      </c>
      <c r="F5" s="19">
        <v>48996.29</v>
      </c>
      <c r="G5" s="19">
        <v>48996.29</v>
      </c>
      <c r="H5" s="19">
        <v>48996.29</v>
      </c>
      <c r="I5" s="19">
        <v>48996.29</v>
      </c>
      <c r="J5" s="19">
        <v>48996.29</v>
      </c>
      <c r="K5" s="19">
        <v>48996.29</v>
      </c>
      <c r="L5" s="19">
        <v>48996.29</v>
      </c>
      <c r="M5" s="19">
        <v>48996.29</v>
      </c>
      <c r="N5" s="19">
        <f t="shared" ref="N5:N18" si="1">SUM(B5:M5)</f>
        <v>587955.48</v>
      </c>
    </row>
    <row r="6" ht="44.25" customHeight="1" spans="1:14">
      <c r="A6" s="17" t="s">
        <v>73</v>
      </c>
      <c r="B6" s="19">
        <v>14183.14</v>
      </c>
      <c r="C6" s="19">
        <v>14183.14</v>
      </c>
      <c r="D6" s="19">
        <v>14183.14</v>
      </c>
      <c r="E6" s="19">
        <v>14183.14</v>
      </c>
      <c r="F6" s="19">
        <v>14183.14</v>
      </c>
      <c r="G6" s="19">
        <v>14183.14</v>
      </c>
      <c r="H6" s="19">
        <v>14183.14</v>
      </c>
      <c r="I6" s="19">
        <v>14183.14</v>
      </c>
      <c r="J6" s="19">
        <v>14183.14</v>
      </c>
      <c r="K6" s="19">
        <v>14183.14</v>
      </c>
      <c r="L6" s="19">
        <v>14183.14</v>
      </c>
      <c r="M6" s="19">
        <v>14183.14</v>
      </c>
      <c r="N6" s="19">
        <f t="shared" si="1"/>
        <v>170197.68</v>
      </c>
    </row>
    <row r="7" ht="44.25" customHeight="1" spans="1:14">
      <c r="A7" s="17" t="s">
        <v>74</v>
      </c>
      <c r="B7" s="19">
        <v>8155</v>
      </c>
      <c r="C7" s="19"/>
      <c r="D7" s="19"/>
      <c r="E7" s="19"/>
      <c r="F7" s="19"/>
      <c r="G7" s="19"/>
      <c r="H7" s="19"/>
      <c r="I7" s="19"/>
      <c r="J7" s="19"/>
      <c r="K7" s="19"/>
      <c r="L7" s="19">
        <v>1750</v>
      </c>
      <c r="M7" s="19">
        <f>14000+11095</f>
        <v>25095</v>
      </c>
      <c r="N7" s="19">
        <f t="shared" si="1"/>
        <v>35000</v>
      </c>
    </row>
    <row r="8" ht="36" customHeight="1" spans="1:14">
      <c r="A8" s="20" t="s">
        <v>75</v>
      </c>
      <c r="B8" s="18">
        <f>B9+B10+B11+B12+B13</f>
        <v>52110.02</v>
      </c>
      <c r="C8" s="18">
        <f t="shared" ref="C8:M8" si="2">C9+C10+C11+C12+C13</f>
        <v>53840.73</v>
      </c>
      <c r="D8" s="18">
        <f t="shared" si="2"/>
        <v>54705.08</v>
      </c>
      <c r="E8" s="18">
        <f t="shared" si="2"/>
        <v>51892.66</v>
      </c>
      <c r="F8" s="18">
        <f t="shared" si="2"/>
        <v>62987.55</v>
      </c>
      <c r="G8" s="18">
        <f t="shared" si="2"/>
        <v>51770.02</v>
      </c>
      <c r="H8" s="18">
        <f t="shared" si="2"/>
        <v>86118.84</v>
      </c>
      <c r="I8" s="18">
        <f t="shared" si="2"/>
        <v>58056.17</v>
      </c>
      <c r="J8" s="18">
        <f t="shared" si="2"/>
        <v>86378.84</v>
      </c>
      <c r="K8" s="18">
        <f t="shared" si="2"/>
        <v>54921.08</v>
      </c>
      <c r="L8" s="18">
        <f t="shared" si="2"/>
        <v>55158.84</v>
      </c>
      <c r="M8" s="18">
        <f t="shared" si="2"/>
        <v>72128.06</v>
      </c>
      <c r="N8" s="18">
        <f t="shared" si="1"/>
        <v>740067.89</v>
      </c>
    </row>
    <row r="9" ht="40.5" customHeight="1" spans="1:14">
      <c r="A9" s="17" t="s">
        <v>76</v>
      </c>
      <c r="B9" s="19">
        <v>2158.92</v>
      </c>
      <c r="C9" s="19">
        <v>2158.92</v>
      </c>
      <c r="D9" s="19">
        <v>3818.92</v>
      </c>
      <c r="E9" s="19">
        <v>2158.92</v>
      </c>
      <c r="F9" s="19">
        <v>4648.92</v>
      </c>
      <c r="G9" s="19">
        <f>2158.92+1100</f>
        <v>3258.92</v>
      </c>
      <c r="H9" s="19">
        <v>2158.92</v>
      </c>
      <c r="I9" s="19">
        <v>3818.92</v>
      </c>
      <c r="J9" s="19">
        <v>4648.92</v>
      </c>
      <c r="K9" s="19">
        <v>2158.92</v>
      </c>
      <c r="L9" s="19">
        <v>2158.92</v>
      </c>
      <c r="M9" s="19">
        <v>9310.86</v>
      </c>
      <c r="N9" s="24">
        <f t="shared" si="1"/>
        <v>42458.98</v>
      </c>
    </row>
    <row r="10" ht="45.75" customHeight="1" spans="1:14">
      <c r="A10" s="17" t="s">
        <v>77</v>
      </c>
      <c r="B10" s="21">
        <v>14720</v>
      </c>
      <c r="C10" s="19">
        <v>13280</v>
      </c>
      <c r="D10" s="19">
        <v>13280</v>
      </c>
      <c r="E10" s="19">
        <v>13707</v>
      </c>
      <c r="F10" s="19">
        <v>21920</v>
      </c>
      <c r="G10" s="19">
        <v>13280</v>
      </c>
      <c r="H10" s="19">
        <v>14990</v>
      </c>
      <c r="I10" s="19">
        <v>14990</v>
      </c>
      <c r="J10" s="19">
        <v>17870</v>
      </c>
      <c r="K10" s="19">
        <v>16937.3</v>
      </c>
      <c r="L10" s="19">
        <v>14990</v>
      </c>
      <c r="M10" s="19">
        <v>17870</v>
      </c>
      <c r="N10" s="18">
        <f t="shared" si="1"/>
        <v>187834.3</v>
      </c>
    </row>
    <row r="11" ht="45.75" customHeight="1" spans="1:14">
      <c r="A11" s="22" t="s">
        <v>78</v>
      </c>
      <c r="B11" s="21"/>
      <c r="C11" s="19"/>
      <c r="D11" s="19"/>
      <c r="E11" s="19"/>
      <c r="F11" s="19"/>
      <c r="G11" s="19"/>
      <c r="H11" s="19"/>
      <c r="I11" s="19">
        <v>1047.32</v>
      </c>
      <c r="J11" s="19">
        <v>440</v>
      </c>
      <c r="K11" s="19"/>
      <c r="L11" s="19"/>
      <c r="M11" s="19">
        <v>1818.32</v>
      </c>
      <c r="N11" s="18">
        <f t="shared" si="1"/>
        <v>3305.64</v>
      </c>
    </row>
    <row r="12" ht="45.75" customHeight="1" spans="1:14">
      <c r="A12" s="22" t="s">
        <v>79</v>
      </c>
      <c r="B12" s="21">
        <v>34637.33</v>
      </c>
      <c r="C12" s="19">
        <v>34637.33</v>
      </c>
      <c r="D12" s="19">
        <v>34637.33</v>
      </c>
      <c r="E12" s="19">
        <v>34637.33</v>
      </c>
      <c r="F12" s="19">
        <v>34637.33</v>
      </c>
      <c r="G12" s="19">
        <v>34637.33</v>
      </c>
      <c r="H12" s="19">
        <v>67188.62</v>
      </c>
      <c r="I12" s="19">
        <v>34637.33</v>
      </c>
      <c r="J12" s="19">
        <v>60047.33</v>
      </c>
      <c r="K12" s="19">
        <v>34637.33</v>
      </c>
      <c r="L12" s="19">
        <v>34637.33</v>
      </c>
      <c r="M12" s="19">
        <v>36395.57</v>
      </c>
      <c r="N12" s="18">
        <f t="shared" si="1"/>
        <v>475367.49</v>
      </c>
    </row>
    <row r="13" ht="21.75" customHeight="1" spans="1:14">
      <c r="A13" s="17" t="s">
        <v>80</v>
      </c>
      <c r="B13" s="19">
        <v>593.77</v>
      </c>
      <c r="C13" s="19">
        <v>3764.48</v>
      </c>
      <c r="D13" s="19">
        <v>2968.83</v>
      </c>
      <c r="E13" s="19">
        <v>1389.41</v>
      </c>
      <c r="F13" s="19">
        <v>1781.3</v>
      </c>
      <c r="G13" s="19">
        <v>593.77</v>
      </c>
      <c r="H13" s="19">
        <v>1781.3</v>
      </c>
      <c r="I13" s="19">
        <v>3562.6</v>
      </c>
      <c r="J13" s="19">
        <v>3372.59</v>
      </c>
      <c r="K13" s="19">
        <v>1187.53</v>
      </c>
      <c r="L13" s="19">
        <v>3372.59</v>
      </c>
      <c r="M13" s="19">
        <v>6733.31</v>
      </c>
      <c r="N13" s="19">
        <f t="shared" si="1"/>
        <v>31101.48</v>
      </c>
    </row>
    <row r="14" ht="23.25" customHeight="1" spans="1:14">
      <c r="A14" s="20" t="s">
        <v>81</v>
      </c>
      <c r="B14" s="18">
        <f>B15+B16+B17</f>
        <v>0</v>
      </c>
      <c r="C14" s="18">
        <f t="shared" ref="C14:M14" si="3">C15+C16+C17</f>
        <v>3200</v>
      </c>
      <c r="D14" s="18">
        <f t="shared" si="3"/>
        <v>3267.75</v>
      </c>
      <c r="E14" s="18">
        <f t="shared" si="3"/>
        <v>5560.1</v>
      </c>
      <c r="F14" s="18">
        <f t="shared" si="3"/>
        <v>0</v>
      </c>
      <c r="G14" s="18">
        <f t="shared" si="3"/>
        <v>4667</v>
      </c>
      <c r="H14" s="18">
        <f t="shared" si="3"/>
        <v>4083.5</v>
      </c>
      <c r="I14" s="18">
        <f t="shared" si="3"/>
        <v>0</v>
      </c>
      <c r="J14" s="18">
        <f t="shared" si="3"/>
        <v>6524.12</v>
      </c>
      <c r="K14" s="18">
        <f t="shared" si="3"/>
        <v>0</v>
      </c>
      <c r="L14" s="18">
        <f t="shared" si="3"/>
        <v>6156.14</v>
      </c>
      <c r="M14" s="18">
        <f t="shared" si="3"/>
        <v>0</v>
      </c>
      <c r="N14" s="18">
        <f t="shared" si="1"/>
        <v>33458.61</v>
      </c>
    </row>
    <row r="15" ht="42" customHeight="1" spans="1:14">
      <c r="A15" s="17" t="s">
        <v>82</v>
      </c>
      <c r="B15" s="19"/>
      <c r="C15" s="19"/>
      <c r="D15" s="19"/>
      <c r="E15" s="19">
        <v>5560.1</v>
      </c>
      <c r="F15" s="19"/>
      <c r="G15" s="19">
        <v>4667</v>
      </c>
      <c r="H15" s="19"/>
      <c r="I15" s="19"/>
      <c r="J15" s="19">
        <v>3750</v>
      </c>
      <c r="K15" s="19"/>
      <c r="L15" s="19">
        <v>4170.7</v>
      </c>
      <c r="M15" s="19"/>
      <c r="N15" s="19">
        <f t="shared" si="1"/>
        <v>18147.8</v>
      </c>
    </row>
    <row r="16" ht="40.5" customHeight="1" spans="1:14">
      <c r="A16" s="17" t="s">
        <v>83</v>
      </c>
      <c r="B16" s="19"/>
      <c r="C16" s="19">
        <f>3200</f>
        <v>3200</v>
      </c>
      <c r="D16" s="19"/>
      <c r="E16" s="19"/>
      <c r="F16" s="19"/>
      <c r="G16" s="19"/>
      <c r="H16" s="19">
        <v>4083.5</v>
      </c>
      <c r="I16" s="19"/>
      <c r="J16" s="19"/>
      <c r="K16" s="19"/>
      <c r="L16" s="19"/>
      <c r="M16" s="19"/>
      <c r="N16" s="19">
        <f t="shared" si="1"/>
        <v>7283.5</v>
      </c>
    </row>
    <row r="17" ht="40.5" customHeight="1" spans="1:14">
      <c r="A17" s="22" t="s">
        <v>84</v>
      </c>
      <c r="B17" s="19"/>
      <c r="C17" s="19"/>
      <c r="D17" s="19">
        <v>3267.75</v>
      </c>
      <c r="E17" s="19"/>
      <c r="F17" s="19"/>
      <c r="G17" s="19"/>
      <c r="H17" s="19"/>
      <c r="I17" s="19"/>
      <c r="J17" s="19">
        <v>2774.12</v>
      </c>
      <c r="K17" s="19"/>
      <c r="L17" s="19">
        <v>1985.44</v>
      </c>
      <c r="M17" s="19"/>
      <c r="N17" s="19">
        <f t="shared" si="1"/>
        <v>8027.31</v>
      </c>
    </row>
    <row r="18" ht="40.5" customHeight="1" spans="1:14">
      <c r="A18" s="23" t="s">
        <v>85</v>
      </c>
      <c r="B18" s="19"/>
      <c r="C18" s="19"/>
      <c r="D18" s="19">
        <v>441.62</v>
      </c>
      <c r="E18" s="19"/>
      <c r="F18" s="19">
        <v>5418.6</v>
      </c>
      <c r="G18" s="19">
        <v>7071.4</v>
      </c>
      <c r="H18" s="19">
        <v>8586</v>
      </c>
      <c r="I18" s="19">
        <v>888.2</v>
      </c>
      <c r="J18" s="19"/>
      <c r="K18" s="19"/>
      <c r="L18" s="19"/>
      <c r="M18" s="19">
        <f>10000+10000</f>
        <v>20000</v>
      </c>
      <c r="N18" s="19">
        <f t="shared" si="1"/>
        <v>42405.82</v>
      </c>
    </row>
    <row r="19" ht="40.5" customHeight="1" spans="1:14">
      <c r="A19" s="20" t="s">
        <v>86</v>
      </c>
      <c r="B19" s="18">
        <f>B20+B21+B22</f>
        <v>0</v>
      </c>
      <c r="C19" s="18">
        <f t="shared" ref="C19:M19" si="4">C20+C21+C22</f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 t="shared" ref="N19:N23" si="5">SUM(B19:M19)</f>
        <v>0</v>
      </c>
    </row>
    <row r="20" ht="40.5" customHeight="1" spans="1:14">
      <c r="A20" s="17" t="s">
        <v>87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si="5"/>
        <v>0</v>
      </c>
    </row>
    <row r="21" ht="40.5" customHeight="1" spans="1:14">
      <c r="A21" s="17" t="s">
        <v>88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5"/>
        <v>0</v>
      </c>
    </row>
    <row r="22" ht="40.5" customHeight="1" spans="1:14">
      <c r="A22" s="22" t="s">
        <v>89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 t="shared" si="5"/>
        <v>0</v>
      </c>
    </row>
    <row r="23" ht="39.75" customHeight="1" spans="1:14">
      <c r="A23" s="20" t="s">
        <v>90</v>
      </c>
      <c r="B23" s="18">
        <v>31648.32</v>
      </c>
      <c r="C23" s="18">
        <v>31648.32</v>
      </c>
      <c r="D23" s="18">
        <v>31648.32</v>
      </c>
      <c r="E23" s="18">
        <v>31648.32</v>
      </c>
      <c r="F23" s="18">
        <v>31648.32</v>
      </c>
      <c r="G23" s="18">
        <v>31648.32</v>
      </c>
      <c r="H23" s="18">
        <v>31648.32</v>
      </c>
      <c r="I23" s="18">
        <v>31648.32</v>
      </c>
      <c r="J23" s="18">
        <v>31648.32</v>
      </c>
      <c r="K23" s="18">
        <v>31648.32</v>
      </c>
      <c r="L23" s="18">
        <v>31648.32</v>
      </c>
      <c r="M23" s="18">
        <v>31648.32</v>
      </c>
      <c r="N23" s="18">
        <f t="shared" si="5"/>
        <v>379779.84</v>
      </c>
    </row>
    <row r="24" ht="22.5" customHeight="1" spans="1:14">
      <c r="A24" s="20" t="s">
        <v>91</v>
      </c>
      <c r="B24" s="24">
        <f>B4+B8+B14+B23+B18+B19</f>
        <v>155092.77</v>
      </c>
      <c r="C24" s="24">
        <f t="shared" ref="C24:N24" si="6">C4+C8+C14+C23+C18+C19</f>
        <v>151868.48</v>
      </c>
      <c r="D24" s="24">
        <f t="shared" si="6"/>
        <v>153242.2</v>
      </c>
      <c r="E24" s="24">
        <f t="shared" si="6"/>
        <v>152280.51</v>
      </c>
      <c r="F24" s="25">
        <f t="shared" si="6"/>
        <v>163233.9</v>
      </c>
      <c r="G24" s="24">
        <f t="shared" si="6"/>
        <v>158336.17</v>
      </c>
      <c r="H24" s="24">
        <f t="shared" si="6"/>
        <v>193616.09</v>
      </c>
      <c r="I24" s="24">
        <f t="shared" si="6"/>
        <v>153772.12</v>
      </c>
      <c r="J24" s="24">
        <f t="shared" si="6"/>
        <v>187730.71</v>
      </c>
      <c r="K24" s="24">
        <f t="shared" si="6"/>
        <v>149748.83</v>
      </c>
      <c r="L24" s="24">
        <f t="shared" si="6"/>
        <v>157892.73</v>
      </c>
      <c r="M24" s="24">
        <f t="shared" si="6"/>
        <v>212050.81</v>
      </c>
      <c r="N24" s="24">
        <f t="shared" si="6"/>
        <v>1988865.32</v>
      </c>
    </row>
    <row r="25" ht="15.75" spans="1:14">
      <c r="A25" s="26" t="s">
        <v>92</v>
      </c>
      <c r="B25" s="26"/>
      <c r="C25" s="26"/>
      <c r="D25" s="27"/>
      <c r="E25" s="27"/>
      <c r="F25" s="27"/>
      <c r="G25" s="28"/>
      <c r="H25" s="27"/>
      <c r="I25" s="27"/>
      <c r="J25" s="27"/>
      <c r="K25" s="27"/>
      <c r="L25" s="31" t="s">
        <v>93</v>
      </c>
      <c r="M25" s="31"/>
      <c r="N25" s="31"/>
    </row>
    <row r="26" ht="15.75" spans="1:14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ht="15.75" spans="1:14">
      <c r="A27" s="26" t="s">
        <v>94</v>
      </c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31" t="s">
        <v>95</v>
      </c>
      <c r="M27" s="31"/>
      <c r="N27" s="31"/>
    </row>
  </sheetData>
  <mergeCells count="5">
    <mergeCell ref="A1:N1"/>
    <mergeCell ref="A25:C25"/>
    <mergeCell ref="L25:N25"/>
    <mergeCell ref="A27:C27"/>
    <mergeCell ref="L27:N27"/>
  </mergeCells>
  <pageMargins left="0.708661417322835" right="0.708661417322835" top="0.748031496062992" bottom="0.748031496062992" header="0.31496062992126" footer="0.31496062992126"/>
  <pageSetup paperSize="9" scale="5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D21" sqref="D21"/>
    </sheetView>
  </sheetViews>
  <sheetFormatPr defaultColWidth="9" defaultRowHeight="15" outlineLevelCol="3"/>
  <cols>
    <col min="1" max="1" width="5.14285714285714" customWidth="1"/>
    <col min="2" max="2" width="58.4285714285714" customWidth="1"/>
    <col min="3" max="3" width="10.4285714285714" customWidth="1"/>
    <col min="4" max="4" width="10.8571428571429" customWidth="1"/>
  </cols>
  <sheetData>
    <row r="1" ht="15.75" spans="1:4">
      <c r="A1" s="1"/>
      <c r="B1" s="2" t="s">
        <v>61</v>
      </c>
      <c r="C1" s="2"/>
      <c r="D1" s="2"/>
    </row>
    <row r="2" ht="15.75" spans="1:4">
      <c r="A2" s="1"/>
      <c r="B2" s="3" t="s">
        <v>1</v>
      </c>
      <c r="C2" s="3"/>
      <c r="D2" s="3"/>
    </row>
    <row r="3" ht="15.75" spans="1:4">
      <c r="A3" s="1"/>
      <c r="B3" s="2" t="s">
        <v>96</v>
      </c>
      <c r="C3" s="2"/>
      <c r="D3" s="2"/>
    </row>
    <row r="4" ht="25.5" spans="1:4">
      <c r="A4" s="4"/>
      <c r="B4" s="5" t="s">
        <v>3</v>
      </c>
      <c r="C4" s="4" t="s">
        <v>4</v>
      </c>
      <c r="D4" s="5" t="s">
        <v>5</v>
      </c>
    </row>
    <row r="5" spans="1:4">
      <c r="A5" s="6"/>
      <c r="B5" s="7" t="s">
        <v>12</v>
      </c>
      <c r="C5" s="6"/>
      <c r="D5" s="7"/>
    </row>
    <row r="6" spans="1:4">
      <c r="A6" s="8">
        <v>1</v>
      </c>
      <c r="B6" s="6" t="s">
        <v>97</v>
      </c>
      <c r="C6" s="6">
        <v>441.62</v>
      </c>
      <c r="D6" s="9">
        <f>C6</f>
        <v>441.62</v>
      </c>
    </row>
    <row r="7" spans="1:4">
      <c r="A7" s="8"/>
      <c r="B7" s="7" t="s">
        <v>17</v>
      </c>
      <c r="C7" s="6"/>
      <c r="D7" s="9"/>
    </row>
    <row r="8" spans="1:4">
      <c r="A8" s="8">
        <v>1</v>
      </c>
      <c r="B8" s="6" t="s">
        <v>98</v>
      </c>
      <c r="C8" s="8">
        <v>4075.5</v>
      </c>
      <c r="D8" s="9"/>
    </row>
    <row r="9" ht="30" spans="1:4">
      <c r="A9" s="8">
        <v>2</v>
      </c>
      <c r="B9" s="6" t="s">
        <v>99</v>
      </c>
      <c r="C9" s="8">
        <v>1343.1</v>
      </c>
      <c r="D9" s="9"/>
    </row>
    <row r="10" spans="1:4">
      <c r="A10" s="8"/>
      <c r="B10" s="7" t="s">
        <v>19</v>
      </c>
      <c r="C10" s="10">
        <f>SUM(C8:C9)</f>
        <v>5418.6</v>
      </c>
      <c r="D10" s="9">
        <f>C10+D6</f>
        <v>5860.22</v>
      </c>
    </row>
    <row r="11" spans="1:4">
      <c r="A11" s="8"/>
      <c r="B11" s="7" t="s">
        <v>20</v>
      </c>
      <c r="C11" s="10"/>
      <c r="D11" s="9"/>
    </row>
    <row r="12" spans="1:4">
      <c r="A12" s="8">
        <v>1</v>
      </c>
      <c r="B12" s="6" t="s">
        <v>100</v>
      </c>
      <c r="C12" s="8">
        <f>3871.4+3200</f>
        <v>7071.4</v>
      </c>
      <c r="D12" s="9">
        <f>C12+D10</f>
        <v>12931.62</v>
      </c>
    </row>
    <row r="13" spans="1:4">
      <c r="A13" s="8"/>
      <c r="B13" s="7" t="s">
        <v>23</v>
      </c>
      <c r="C13" s="10"/>
      <c r="D13" s="10"/>
    </row>
    <row r="14" spans="1:4">
      <c r="A14" s="8">
        <v>1</v>
      </c>
      <c r="B14" s="6" t="s">
        <v>100</v>
      </c>
      <c r="C14" s="8">
        <v>8586</v>
      </c>
      <c r="D14" s="9">
        <f>C14+D12</f>
        <v>21517.62</v>
      </c>
    </row>
    <row r="15" spans="1:4">
      <c r="A15" s="8"/>
      <c r="B15" s="7" t="s">
        <v>25</v>
      </c>
      <c r="C15" s="8"/>
      <c r="D15" s="9"/>
    </row>
    <row r="16" spans="1:4">
      <c r="A16" s="8">
        <v>1</v>
      </c>
      <c r="B16" s="6" t="s">
        <v>101</v>
      </c>
      <c r="C16" s="10">
        <v>888.2</v>
      </c>
      <c r="D16" s="9">
        <f>C16+D14</f>
        <v>22405.82</v>
      </c>
    </row>
    <row r="17" spans="1:4">
      <c r="A17" s="8"/>
      <c r="B17" s="7" t="s">
        <v>36</v>
      </c>
      <c r="C17" s="8"/>
      <c r="D17" s="9"/>
    </row>
    <row r="18" spans="1:4">
      <c r="A18" s="8">
        <v>1</v>
      </c>
      <c r="B18" s="6" t="s">
        <v>102</v>
      </c>
      <c r="C18" s="8">
        <v>10000</v>
      </c>
      <c r="D18" s="10"/>
    </row>
    <row r="19" spans="1:4">
      <c r="A19" s="8">
        <v>2</v>
      </c>
      <c r="B19" s="6" t="s">
        <v>103</v>
      </c>
      <c r="C19" s="8">
        <v>10000</v>
      </c>
      <c r="D19" s="9"/>
    </row>
    <row r="20" spans="1:4">
      <c r="A20" s="8"/>
      <c r="B20" s="7" t="s">
        <v>39</v>
      </c>
      <c r="C20" s="10">
        <f>SUM(C18:C19)</f>
        <v>20000</v>
      </c>
      <c r="D20" s="9">
        <f>C20+D16</f>
        <v>42405.82</v>
      </c>
    </row>
    <row r="21" spans="1:4">
      <c r="A21" s="8"/>
      <c r="B21" s="7"/>
      <c r="C21" s="8"/>
      <c r="D21" s="10"/>
    </row>
    <row r="22" spans="1:4">
      <c r="A22" s="8"/>
      <c r="B22" s="6"/>
      <c r="C22" s="8"/>
      <c r="D22" s="9"/>
    </row>
    <row r="23" spans="1:4">
      <c r="A23" s="8"/>
      <c r="B23" s="6"/>
      <c r="C23" s="8"/>
      <c r="D23" s="8"/>
    </row>
    <row r="24" spans="1:4">
      <c r="A24" s="8"/>
      <c r="B24" s="7"/>
      <c r="C24" s="10"/>
      <c r="D24" s="10"/>
    </row>
    <row r="25" spans="1:4">
      <c r="A25" s="8"/>
      <c r="B25" s="7"/>
      <c r="C25" s="8"/>
      <c r="D25" s="8"/>
    </row>
    <row r="26" spans="1:4">
      <c r="A26" s="8"/>
      <c r="B26" s="6"/>
      <c r="C26" s="8"/>
      <c r="D26" s="8"/>
    </row>
    <row r="27" spans="1:4">
      <c r="A27" s="8"/>
      <c r="B27" s="6"/>
      <c r="C27" s="8"/>
      <c r="D27" s="9"/>
    </row>
    <row r="28" spans="1:4">
      <c r="A28" s="8"/>
      <c r="B28" s="7"/>
      <c r="C28" s="10"/>
      <c r="D28" s="10"/>
    </row>
    <row r="29" spans="1:4">
      <c r="A29" s="8"/>
      <c r="B29" s="7"/>
      <c r="C29" s="8"/>
      <c r="D29" s="9"/>
    </row>
    <row r="30" spans="1:4">
      <c r="A30" s="8"/>
      <c r="B30" s="6"/>
      <c r="C30" s="8"/>
      <c r="D30" s="9"/>
    </row>
    <row r="31" spans="1:4">
      <c r="A31" s="8"/>
      <c r="B31" s="7"/>
      <c r="C31" s="8"/>
      <c r="D31" s="9"/>
    </row>
    <row r="32" spans="1:4">
      <c r="A32" s="8"/>
      <c r="B32" s="6"/>
      <c r="C32" s="8"/>
      <c r="D32" s="10"/>
    </row>
    <row r="33" spans="1:4">
      <c r="A33" s="8"/>
      <c r="B33" s="7"/>
      <c r="C33" s="8"/>
      <c r="D33" s="11"/>
    </row>
    <row r="34" spans="1:4">
      <c r="A34" s="8"/>
      <c r="B34" s="6"/>
      <c r="C34" s="10"/>
      <c r="D34" s="9"/>
    </row>
    <row r="35" spans="1:4">
      <c r="A35" s="8"/>
      <c r="B35" s="7"/>
      <c r="C35" s="8"/>
      <c r="D35" s="11"/>
    </row>
    <row r="36" spans="1:4">
      <c r="A36" s="8"/>
      <c r="B36" s="6"/>
      <c r="C36" s="10"/>
      <c r="D36" s="11"/>
    </row>
    <row r="37" spans="1:4">
      <c r="A37" s="8"/>
      <c r="B37" s="6"/>
      <c r="C37" s="8"/>
      <c r="D37" s="11"/>
    </row>
    <row r="38" spans="1:4">
      <c r="A38" s="8"/>
      <c r="B38" s="6"/>
      <c r="C38" s="8"/>
      <c r="D38" s="11"/>
    </row>
    <row r="39" spans="1:4">
      <c r="A39" s="8"/>
      <c r="B39" s="6"/>
      <c r="C39" s="8"/>
      <c r="D39" s="10"/>
    </row>
    <row r="40" spans="1:4">
      <c r="A40" s="8"/>
      <c r="B40" s="7"/>
      <c r="C40" s="10"/>
      <c r="D40" s="10"/>
    </row>
    <row r="41" spans="1:4">
      <c r="A41" s="8"/>
      <c r="B41" s="7"/>
      <c r="C41" s="10"/>
      <c r="D41" s="10"/>
    </row>
    <row r="42" spans="1:4">
      <c r="A42" s="8"/>
      <c r="B42" s="7"/>
      <c r="C42" s="10"/>
      <c r="D42" s="10"/>
    </row>
    <row r="43" spans="1:4">
      <c r="A43" s="8"/>
      <c r="B43" s="7"/>
      <c r="C43" s="10"/>
      <c r="D43" s="10"/>
    </row>
    <row r="44" spans="1:4">
      <c r="A44" s="8"/>
      <c r="B44" s="7"/>
      <c r="C44" s="10"/>
      <c r="D44" s="10"/>
    </row>
    <row r="45" spans="1:4">
      <c r="A45" s="8"/>
      <c r="B45" s="7"/>
      <c r="C45" s="10"/>
      <c r="D45" s="10"/>
    </row>
    <row r="46" spans="1:4">
      <c r="A46" s="8"/>
      <c r="B46" s="7"/>
      <c r="C46" s="10"/>
      <c r="D46" s="10"/>
    </row>
    <row r="47" spans="1:4">
      <c r="A47" s="8"/>
      <c r="B47" s="6"/>
      <c r="C47" s="8"/>
      <c r="D47" s="8"/>
    </row>
    <row r="48" spans="1:4">
      <c r="A48" s="8"/>
      <c r="B48" s="7"/>
      <c r="C48" s="10"/>
      <c r="D48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dcterms:created xsi:type="dcterms:W3CDTF">2011-07-25T05:21:00Z</dcterms:created>
  <cp:lastPrinted>2025-01-30T02:08:00Z</cp:lastPrinted>
  <dcterms:modified xsi:type="dcterms:W3CDTF">2026-02-27T06:47:02Z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CE33CC0825BD4789A1212BD634C6B5FE_12</vt:lpwstr>
  </property>
  <property fmtid="{D5CDD505-2E9C-101B-9397-08002B2CF9AE}" pid="3" name="KSOProductBuildVer">
    <vt:lpwstr>1049-12.2.0.23196</vt:lpwstr>
  </property>
</Properties>
</file>